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875" activeTab="1"/>
  </bookViews>
  <sheets>
    <sheet name="4 transactions" sheetId="1" r:id="rId1"/>
    <sheet name="1 transac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<sst xmlns="http://schemas.openxmlformats.org/spreadsheetml/2006/main" count="68" uniqueCount="24">
  <si>
    <t>icici</t>
  </si>
  <si>
    <t>RKG</t>
  </si>
  <si>
    <t>Zerodha</t>
  </si>
  <si>
    <t>Kotak</t>
  </si>
  <si>
    <t>Lots</t>
  </si>
  <si>
    <t>sell</t>
  </si>
  <si>
    <t>buy</t>
  </si>
  <si>
    <t>nifty lot size</t>
  </si>
  <si>
    <t>no. of Transaction</t>
  </si>
  <si>
    <t>Total Net Profit in a month (12 trading days)</t>
  </si>
  <si>
    <t xml:space="preserve">Total Net Profit in the day </t>
  </si>
  <si>
    <t>PAT</t>
  </si>
  <si>
    <t>Capital employed per day (trading volume)</t>
  </si>
  <si>
    <t>Capital employed per transaction</t>
  </si>
  <si>
    <t>4 transactions a day of10 lots of nifty, making just 5 point gain in each transaction will require 85K capital and can fetch a net profit of Rs.9680 a day on Zerodha.</t>
  </si>
  <si>
    <t>Monthly profit (assuming 12 trading days only a month) is 81K pm…not bad for such measly gains</t>
  </si>
  <si>
    <t>Conclusion</t>
  </si>
  <si>
    <t>Input cells</t>
  </si>
  <si>
    <t>net profit per transaction</t>
  </si>
  <si>
    <t>total brok per transaction</t>
  </si>
  <si>
    <t>gross profit per transaction</t>
  </si>
  <si>
    <t>Brokerage per buy+sell per transaction</t>
  </si>
  <si>
    <t>point gain per transaction</t>
  </si>
  <si>
    <t>ROI per transaction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</si>
</sst>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\(0.00\)"/>
    <numFmt numFmtId="165" formatCode="0.0%"/>
    <numFmt numFmtId="166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5" fontId="0" fillId="0" borderId="0" xfId="57" applyNumberFormat="1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164" fontId="32" fillId="0" borderId="0" xfId="0" applyNumberFormat="1" applyFont="1" applyAlignment="1" applyProtection="1">
      <alignment horizontal="center" vertical="center"/>
      <protection locked="0"/>
    </xf>
    <xf numFmtId="166" fontId="0" fillId="0" borderId="0" xfId="42" applyNumberFormat="1" applyFont="1" applyAlignment="1">
      <alignment/>
    </xf>
    <xf numFmtId="166" fontId="32" fillId="0" borderId="0" xfId="42" applyNumberFormat="1" applyFont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 applyProtection="1">
      <alignment horizontal="center" vertical="center" wrapText="1"/>
      <protection locked="0"/>
    </xf>
    <xf numFmtId="164" fontId="32" fillId="0" borderId="0" xfId="0" applyNumberFormat="1" applyFont="1" applyAlignment="1" applyProtection="1">
      <alignment horizontal="center" vertical="center" wrapText="1"/>
      <protection locked="0"/>
    </xf>
    <xf numFmtId="166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T28"/>
  <sheetViews>
    <sheetView zoomScalePageLayoutView="0" workbookViewId="0" topLeftCell="D1">
      <selection activeCell="E4" sqref="E4:T4"/>
    </sheetView>
  </sheetViews>
  <sheetFormatPr defaultColWidth="9.140625" defaultRowHeight="15"/>
  <cols>
    <col min="4" max="4" width="10.140625" style="0" customWidth="1"/>
    <col min="5" max="5" width="12.421875" style="0" customWidth="1"/>
    <col min="10" max="10" width="10.8515625" style="0" customWidth="1"/>
    <col min="11" max="11" width="12.421875" style="0" customWidth="1"/>
    <col min="15" max="15" width="12.140625" style="0" bestFit="1" customWidth="1"/>
    <col min="17" max="17" width="13.8515625" style="0" customWidth="1"/>
    <col min="19" max="19" width="11.57421875" style="0" bestFit="1" customWidth="1"/>
  </cols>
  <sheetData>
    <row r="1" spans="10:11" ht="15">
      <c r="J1" s="16" t="s">
        <v>16</v>
      </c>
      <c r="K1" t="s">
        <v>14</v>
      </c>
    </row>
    <row r="2" ht="15">
      <c r="K2" t="s">
        <v>15</v>
      </c>
    </row>
    <row r="3" spans="4:9" ht="15">
      <c r="D3" s="16" t="s">
        <v>17</v>
      </c>
      <c r="E3" s="17">
        <v>4</v>
      </c>
      <c r="H3" s="17">
        <v>173</v>
      </c>
      <c r="I3" s="17">
        <v>170</v>
      </c>
    </row>
    <row r="4" spans="4:20" ht="75">
      <c r="D4" s="9"/>
      <c r="E4" s="10" t="s">
        <v>8</v>
      </c>
      <c r="F4" s="11" t="s">
        <v>4</v>
      </c>
      <c r="G4" s="11" t="s">
        <v>7</v>
      </c>
      <c r="H4" s="12" t="s">
        <v>5</v>
      </c>
      <c r="I4" s="11" t="s">
        <v>6</v>
      </c>
      <c r="J4" s="11" t="s">
        <v>22</v>
      </c>
      <c r="K4" s="11" t="s">
        <v>21</v>
      </c>
      <c r="L4" s="11" t="s">
        <v>19</v>
      </c>
      <c r="M4" s="11" t="s">
        <v>20</v>
      </c>
      <c r="N4" s="11" t="s">
        <v>18</v>
      </c>
      <c r="O4" s="11" t="s">
        <v>13</v>
      </c>
      <c r="P4" s="11" t="s">
        <v>23</v>
      </c>
      <c r="Q4" s="11" t="s">
        <v>12</v>
      </c>
      <c r="R4" s="11" t="s">
        <v>10</v>
      </c>
      <c r="S4" s="11" t="s">
        <v>9</v>
      </c>
      <c r="T4" s="11" t="s">
        <v>11</v>
      </c>
    </row>
    <row r="5" spans="4:20" ht="15">
      <c r="D5" t="s">
        <v>0</v>
      </c>
      <c r="E5" s="15">
        <f>E3</f>
        <v>4</v>
      </c>
      <c r="F5" s="1">
        <v>15</v>
      </c>
      <c r="G5" s="2">
        <v>50</v>
      </c>
      <c r="H5" s="1">
        <f>H3</f>
        <v>173</v>
      </c>
      <c r="I5" s="1">
        <f>I3</f>
        <v>170</v>
      </c>
      <c r="J5" s="1">
        <f>H5-I5</f>
        <v>3</v>
      </c>
      <c r="K5" s="1">
        <v>145</v>
      </c>
      <c r="L5" s="1">
        <f>F5*K5</f>
        <v>2175</v>
      </c>
      <c r="M5" s="1">
        <f>J5*F5*G5</f>
        <v>2250</v>
      </c>
      <c r="N5" s="1">
        <f>M5-L5</f>
        <v>75</v>
      </c>
      <c r="O5" s="7">
        <f>F5*G5*I5+L5</f>
        <v>129675</v>
      </c>
      <c r="P5" s="14">
        <f>N5/O5</f>
        <v>0.000578368999421631</v>
      </c>
      <c r="Q5" s="7">
        <f>E5*F5*G5*I5</f>
        <v>510000</v>
      </c>
      <c r="R5">
        <f>E5*N5</f>
        <v>300</v>
      </c>
      <c r="S5" s="7">
        <f>R5*12</f>
        <v>3600</v>
      </c>
      <c r="T5" s="13">
        <f>S5*0.7</f>
        <v>2520</v>
      </c>
    </row>
    <row r="6" spans="4:20" ht="15">
      <c r="D6" t="s">
        <v>3</v>
      </c>
      <c r="E6" s="15">
        <f>E5</f>
        <v>4</v>
      </c>
      <c r="F6" s="1">
        <f>F5</f>
        <v>15</v>
      </c>
      <c r="G6" s="2">
        <v>50</v>
      </c>
      <c r="H6" s="1">
        <f>H5</f>
        <v>173</v>
      </c>
      <c r="I6" s="1">
        <f>I5</f>
        <v>170</v>
      </c>
      <c r="J6" s="1">
        <f>H6-I6</f>
        <v>3</v>
      </c>
      <c r="K6" s="1">
        <v>70</v>
      </c>
      <c r="L6" s="1">
        <f>F6*K6</f>
        <v>1050</v>
      </c>
      <c r="M6" s="1">
        <f>J6*F6*G6</f>
        <v>2250</v>
      </c>
      <c r="N6" s="1">
        <f>M6-L6</f>
        <v>1200</v>
      </c>
      <c r="O6" s="7">
        <f>F6*G6*I6+L6</f>
        <v>128550</v>
      </c>
      <c r="P6" s="14">
        <f aca="true" t="shared" si="0" ref="P6:P28">N6/O6</f>
        <v>0.009334889148191364</v>
      </c>
      <c r="Q6" s="7">
        <f>E6*F6*G6*I6</f>
        <v>510000</v>
      </c>
      <c r="R6">
        <f>E6*N6</f>
        <v>4800</v>
      </c>
      <c r="S6" s="7">
        <f>R6*12</f>
        <v>57600</v>
      </c>
      <c r="T6" s="13">
        <f aca="true" t="shared" si="1" ref="T6:T28">S6*0.7</f>
        <v>40320</v>
      </c>
    </row>
    <row r="7" spans="4:20" ht="15">
      <c r="D7" t="s">
        <v>1</v>
      </c>
      <c r="E7" s="15">
        <f>E6</f>
        <v>4</v>
      </c>
      <c r="F7" s="1">
        <f>F6</f>
        <v>15</v>
      </c>
      <c r="G7" s="2">
        <v>50</v>
      </c>
      <c r="H7" s="1">
        <f>H6</f>
        <v>173</v>
      </c>
      <c r="I7" s="1">
        <f>I6</f>
        <v>170</v>
      </c>
      <c r="J7" s="1">
        <f>H7-I7</f>
        <v>3</v>
      </c>
      <c r="K7" s="1">
        <v>18</v>
      </c>
      <c r="L7" s="1">
        <f>F7*K7</f>
        <v>270</v>
      </c>
      <c r="M7" s="1">
        <f>J7*F7*G7</f>
        <v>2250</v>
      </c>
      <c r="N7" s="1">
        <f>M7-L7</f>
        <v>1980</v>
      </c>
      <c r="O7" s="7">
        <f>F7*G7*I7+L7</f>
        <v>127770</v>
      </c>
      <c r="P7" s="14">
        <f t="shared" si="0"/>
        <v>0.015496595444940127</v>
      </c>
      <c r="Q7" s="7">
        <f>E7*F7*G7*I7</f>
        <v>510000</v>
      </c>
      <c r="R7">
        <f>E7*N7</f>
        <v>7920</v>
      </c>
      <c r="S7" s="7">
        <f>R7*12</f>
        <v>95040</v>
      </c>
      <c r="T7" s="13">
        <f t="shared" si="1"/>
        <v>66528</v>
      </c>
    </row>
    <row r="8" spans="4:20" ht="15">
      <c r="D8" t="s">
        <v>2</v>
      </c>
      <c r="E8" s="15">
        <f>E7</f>
        <v>4</v>
      </c>
      <c r="F8" s="1">
        <f>F7</f>
        <v>15</v>
      </c>
      <c r="G8" s="2">
        <v>50</v>
      </c>
      <c r="H8" s="1">
        <f>H7</f>
        <v>173</v>
      </c>
      <c r="I8" s="1">
        <f>I7</f>
        <v>170</v>
      </c>
      <c r="J8" s="1">
        <f>H8-I8</f>
        <v>3</v>
      </c>
      <c r="K8" s="1">
        <v>20</v>
      </c>
      <c r="L8" s="1">
        <f>E8*K8</f>
        <v>80</v>
      </c>
      <c r="M8" s="1">
        <f>J8*F8*G8</f>
        <v>2250</v>
      </c>
      <c r="N8" s="1">
        <f>M8-L8</f>
        <v>2170</v>
      </c>
      <c r="O8" s="7">
        <f>F8*G8*I8+L8</f>
        <v>127580</v>
      </c>
      <c r="P8" s="14">
        <f t="shared" si="0"/>
        <v>0.017008935569838533</v>
      </c>
      <c r="Q8" s="7">
        <f>E8*F8*G8*I8</f>
        <v>510000</v>
      </c>
      <c r="R8">
        <f>E8*N8</f>
        <v>8680</v>
      </c>
      <c r="S8" s="7">
        <f>R8*12</f>
        <v>104160</v>
      </c>
      <c r="T8" s="13">
        <f t="shared" si="1"/>
        <v>72912</v>
      </c>
    </row>
    <row r="9" spans="5:20" ht="15">
      <c r="E9" s="15"/>
      <c r="F9" s="1"/>
      <c r="G9" s="1"/>
      <c r="H9" s="2"/>
      <c r="I9" s="1"/>
      <c r="J9" s="1"/>
      <c r="L9" s="1"/>
      <c r="M9" s="1"/>
      <c r="P9" s="14"/>
      <c r="Q9" s="7"/>
      <c r="S9" s="7"/>
      <c r="T9" s="13"/>
    </row>
    <row r="10" spans="5:20" ht="15">
      <c r="E10" s="4"/>
      <c r="F10" s="5"/>
      <c r="G10" s="5"/>
      <c r="H10" s="6"/>
      <c r="I10" s="5"/>
      <c r="J10" s="5"/>
      <c r="K10" s="5"/>
      <c r="L10" s="5"/>
      <c r="M10" s="5"/>
      <c r="N10" s="5"/>
      <c r="O10" s="5"/>
      <c r="P10" s="14"/>
      <c r="Q10" s="8"/>
      <c r="S10" s="7"/>
      <c r="T10" s="13"/>
    </row>
    <row r="11" spans="4:20" ht="15">
      <c r="D11" t="s">
        <v>0</v>
      </c>
      <c r="E11" s="15">
        <f>E3</f>
        <v>4</v>
      </c>
      <c r="F11" s="1">
        <v>10</v>
      </c>
      <c r="G11" s="2">
        <v>50</v>
      </c>
      <c r="H11" s="1">
        <f>H3</f>
        <v>173</v>
      </c>
      <c r="I11" s="1">
        <f>I3</f>
        <v>170</v>
      </c>
      <c r="J11" s="1">
        <f>H11-I11</f>
        <v>3</v>
      </c>
      <c r="K11" s="1">
        <v>145</v>
      </c>
      <c r="L11" s="1">
        <f>F11*K11</f>
        <v>1450</v>
      </c>
      <c r="M11" s="1">
        <f>J11*F11*G11</f>
        <v>1500</v>
      </c>
      <c r="N11" s="1">
        <f>M11-L11</f>
        <v>50</v>
      </c>
      <c r="O11" s="7">
        <f>F11*G11*I11+L11</f>
        <v>86450</v>
      </c>
      <c r="P11" s="14">
        <f t="shared" si="0"/>
        <v>0.000578368999421631</v>
      </c>
      <c r="Q11" s="7">
        <f>E11*F11*G11*I11</f>
        <v>340000</v>
      </c>
      <c r="R11">
        <f>E11*N11</f>
        <v>200</v>
      </c>
      <c r="S11" s="7">
        <f>R11*12</f>
        <v>2400</v>
      </c>
      <c r="T11" s="13">
        <f t="shared" si="1"/>
        <v>1680</v>
      </c>
    </row>
    <row r="12" spans="4:20" ht="15">
      <c r="D12" t="s">
        <v>3</v>
      </c>
      <c r="E12" s="15">
        <f>E11</f>
        <v>4</v>
      </c>
      <c r="F12" s="1">
        <f>F11</f>
        <v>10</v>
      </c>
      <c r="G12" s="2">
        <v>50</v>
      </c>
      <c r="H12" s="1">
        <f>H11</f>
        <v>173</v>
      </c>
      <c r="I12" s="1">
        <f>I11</f>
        <v>170</v>
      </c>
      <c r="J12" s="1">
        <f>H12-I12</f>
        <v>3</v>
      </c>
      <c r="K12" s="1">
        <v>70</v>
      </c>
      <c r="L12" s="1">
        <f>F12*K12</f>
        <v>700</v>
      </c>
      <c r="M12" s="1">
        <f>J12*F12*G12</f>
        <v>1500</v>
      </c>
      <c r="N12" s="1">
        <f>M12-L12</f>
        <v>800</v>
      </c>
      <c r="O12" s="7">
        <f>F12*G12*I12+L12</f>
        <v>85700</v>
      </c>
      <c r="P12" s="14">
        <f t="shared" si="0"/>
        <v>0.009334889148191364</v>
      </c>
      <c r="Q12" s="7">
        <f>E12*F12*G12*I12</f>
        <v>340000</v>
      </c>
      <c r="R12">
        <f>E12*N12</f>
        <v>3200</v>
      </c>
      <c r="S12" s="7">
        <f>R12*12</f>
        <v>38400</v>
      </c>
      <c r="T12" s="13">
        <f t="shared" si="1"/>
        <v>26880</v>
      </c>
    </row>
    <row r="13" spans="4:20" ht="15">
      <c r="D13" t="s">
        <v>1</v>
      </c>
      <c r="E13" s="15">
        <f>E12</f>
        <v>4</v>
      </c>
      <c r="F13" s="1">
        <f>F12</f>
        <v>10</v>
      </c>
      <c r="G13" s="2">
        <v>50</v>
      </c>
      <c r="H13" s="1">
        <f>H12</f>
        <v>173</v>
      </c>
      <c r="I13" s="1">
        <f>I12</f>
        <v>170</v>
      </c>
      <c r="J13" s="1">
        <f>H13-I13</f>
        <v>3</v>
      </c>
      <c r="K13" s="1">
        <v>18</v>
      </c>
      <c r="L13" s="1">
        <f>F13*K13</f>
        <v>180</v>
      </c>
      <c r="M13" s="1">
        <f>J13*F13*G13</f>
        <v>1500</v>
      </c>
      <c r="N13" s="1">
        <f>M13-L13</f>
        <v>1320</v>
      </c>
      <c r="O13" s="7">
        <f>F13*G13*I13+L13</f>
        <v>85180</v>
      </c>
      <c r="P13" s="14">
        <f t="shared" si="0"/>
        <v>0.015496595444940127</v>
      </c>
      <c r="Q13" s="7">
        <f>E13*F13*G13*I13</f>
        <v>340000</v>
      </c>
      <c r="R13">
        <f>E13*N13</f>
        <v>5280</v>
      </c>
      <c r="S13" s="7">
        <f>R13*12</f>
        <v>63360</v>
      </c>
      <c r="T13" s="13">
        <f t="shared" si="1"/>
        <v>44352</v>
      </c>
    </row>
    <row r="14" spans="4:20" ht="15">
      <c r="D14" t="s">
        <v>2</v>
      </c>
      <c r="E14" s="15">
        <f>E13</f>
        <v>4</v>
      </c>
      <c r="F14" s="1">
        <f>F13</f>
        <v>10</v>
      </c>
      <c r="G14" s="2">
        <v>50</v>
      </c>
      <c r="H14" s="1">
        <f>H13</f>
        <v>173</v>
      </c>
      <c r="I14" s="1">
        <f>I13</f>
        <v>170</v>
      </c>
      <c r="J14" s="1">
        <f>H14-I14</f>
        <v>3</v>
      </c>
      <c r="K14" s="1">
        <v>20</v>
      </c>
      <c r="L14" s="1">
        <f>E14*K14</f>
        <v>80</v>
      </c>
      <c r="M14" s="1">
        <f>J14*F14*G14</f>
        <v>1500</v>
      </c>
      <c r="N14" s="1">
        <f>M14-L14</f>
        <v>1420</v>
      </c>
      <c r="O14" s="7">
        <f>F14*G14*I14+L14</f>
        <v>85080</v>
      </c>
      <c r="P14" s="14">
        <f t="shared" si="0"/>
        <v>0.016690173953925715</v>
      </c>
      <c r="Q14" s="7">
        <f>E14*F14*G14*I14</f>
        <v>340000</v>
      </c>
      <c r="R14">
        <f>E14*N14</f>
        <v>5680</v>
      </c>
      <c r="S14" s="7">
        <f>R14*12</f>
        <v>68160</v>
      </c>
      <c r="T14" s="13">
        <f t="shared" si="1"/>
        <v>47712</v>
      </c>
    </row>
    <row r="15" spans="5:20" ht="15">
      <c r="E15" s="15"/>
      <c r="O15" s="3"/>
      <c r="P15" s="14"/>
      <c r="Q15" s="7"/>
      <c r="S15" s="7"/>
      <c r="T15" s="13"/>
    </row>
    <row r="16" spans="5:20" ht="15">
      <c r="E16" s="15"/>
      <c r="P16" s="14"/>
      <c r="Q16" s="7"/>
      <c r="S16" s="7"/>
      <c r="T16" s="13"/>
    </row>
    <row r="17" spans="5:20" ht="15">
      <c r="E17" s="4"/>
      <c r="F17" s="5"/>
      <c r="G17" s="5"/>
      <c r="H17" s="6"/>
      <c r="I17" s="5"/>
      <c r="J17" s="5"/>
      <c r="K17" s="5"/>
      <c r="L17" s="5"/>
      <c r="M17" s="5"/>
      <c r="N17" s="5"/>
      <c r="O17" s="5"/>
      <c r="P17" s="14"/>
      <c r="Q17" s="7"/>
      <c r="S17" s="7"/>
      <c r="T17" s="13"/>
    </row>
    <row r="18" spans="4:20" ht="15">
      <c r="D18" t="s">
        <v>0</v>
      </c>
      <c r="E18" s="15">
        <f>E3</f>
        <v>4</v>
      </c>
      <c r="F18" s="1">
        <v>8</v>
      </c>
      <c r="G18" s="2">
        <v>50</v>
      </c>
      <c r="H18" s="1">
        <f>H11</f>
        <v>173</v>
      </c>
      <c r="I18" s="1">
        <f>I3</f>
        <v>170</v>
      </c>
      <c r="J18" s="1">
        <f>H18-I18</f>
        <v>3</v>
      </c>
      <c r="K18" s="1">
        <v>145</v>
      </c>
      <c r="L18" s="1">
        <f>F18*K18</f>
        <v>1160</v>
      </c>
      <c r="M18" s="1">
        <f>J18*F18*G18</f>
        <v>1200</v>
      </c>
      <c r="N18" s="1">
        <f>M18-L18</f>
        <v>40</v>
      </c>
      <c r="O18" s="7">
        <f>F18*G18*I18+L18</f>
        <v>69160</v>
      </c>
      <c r="P18" s="14">
        <f t="shared" si="0"/>
        <v>0.000578368999421631</v>
      </c>
      <c r="Q18" s="7">
        <f>E18*F18*G18*I18</f>
        <v>272000</v>
      </c>
      <c r="R18">
        <f>E18*N18</f>
        <v>160</v>
      </c>
      <c r="S18" s="7">
        <f>R18*12</f>
        <v>1920</v>
      </c>
      <c r="T18" s="13">
        <f t="shared" si="1"/>
        <v>1344</v>
      </c>
    </row>
    <row r="19" spans="4:20" ht="15">
      <c r="D19" t="s">
        <v>3</v>
      </c>
      <c r="E19" s="15">
        <f>E18</f>
        <v>4</v>
      </c>
      <c r="F19" s="1">
        <f>F18</f>
        <v>8</v>
      </c>
      <c r="G19" s="2">
        <v>50</v>
      </c>
      <c r="H19" s="1">
        <f>H18</f>
        <v>173</v>
      </c>
      <c r="I19" s="1">
        <f>I18</f>
        <v>170</v>
      </c>
      <c r="J19" s="1">
        <f>H19-I19</f>
        <v>3</v>
      </c>
      <c r="K19" s="1">
        <v>70</v>
      </c>
      <c r="L19" s="1">
        <f>F19*K19</f>
        <v>560</v>
      </c>
      <c r="M19" s="1">
        <f>J19*F19*G19</f>
        <v>1200</v>
      </c>
      <c r="N19" s="1">
        <f>M19-L19</f>
        <v>640</v>
      </c>
      <c r="O19" s="7">
        <f>F19*G19*I19+L19</f>
        <v>68560</v>
      </c>
      <c r="P19" s="14">
        <f t="shared" si="0"/>
        <v>0.009334889148191364</v>
      </c>
      <c r="Q19" s="7">
        <f>E19*F19*G19*I19</f>
        <v>272000</v>
      </c>
      <c r="R19">
        <f>E19*N19</f>
        <v>2560</v>
      </c>
      <c r="S19" s="7">
        <f>R19*12</f>
        <v>30720</v>
      </c>
      <c r="T19" s="13">
        <f t="shared" si="1"/>
        <v>21504</v>
      </c>
    </row>
    <row r="20" spans="4:20" ht="15">
      <c r="D20" t="s">
        <v>1</v>
      </c>
      <c r="E20" s="15">
        <f>E19</f>
        <v>4</v>
      </c>
      <c r="F20" s="1">
        <f>F19</f>
        <v>8</v>
      </c>
      <c r="G20" s="2">
        <v>50</v>
      </c>
      <c r="H20" s="1">
        <f>H19</f>
        <v>173</v>
      </c>
      <c r="I20" s="1">
        <f>I19</f>
        <v>170</v>
      </c>
      <c r="J20" s="1">
        <f>H20-I20</f>
        <v>3</v>
      </c>
      <c r="K20" s="1">
        <v>18</v>
      </c>
      <c r="L20" s="1">
        <f>F20*K20</f>
        <v>144</v>
      </c>
      <c r="M20" s="1">
        <f>J20*F20*G20</f>
        <v>1200</v>
      </c>
      <c r="N20" s="1">
        <f>M20-L20</f>
        <v>1056</v>
      </c>
      <c r="O20" s="7">
        <f>F20*G20*I20+L20</f>
        <v>68144</v>
      </c>
      <c r="P20" s="14">
        <f t="shared" si="0"/>
        <v>0.015496595444940127</v>
      </c>
      <c r="Q20" s="7">
        <f>E20*F20*G20*I20</f>
        <v>272000</v>
      </c>
      <c r="R20">
        <f>E20*N20</f>
        <v>4224</v>
      </c>
      <c r="S20" s="7">
        <f>R20*12</f>
        <v>50688</v>
      </c>
      <c r="T20" s="13">
        <f t="shared" si="1"/>
        <v>35481.6</v>
      </c>
    </row>
    <row r="21" spans="4:20" ht="15">
      <c r="D21" t="s">
        <v>2</v>
      </c>
      <c r="E21" s="15">
        <f>E20</f>
        <v>4</v>
      </c>
      <c r="F21" s="1">
        <f>F20</f>
        <v>8</v>
      </c>
      <c r="G21" s="2">
        <v>50</v>
      </c>
      <c r="H21" s="1">
        <f>H20</f>
        <v>173</v>
      </c>
      <c r="I21" s="1">
        <f>I20</f>
        <v>170</v>
      </c>
      <c r="J21" s="1">
        <f>H21-I21</f>
        <v>3</v>
      </c>
      <c r="K21" s="1">
        <v>20</v>
      </c>
      <c r="L21" s="1">
        <f>E21*K21</f>
        <v>80</v>
      </c>
      <c r="M21" s="1">
        <f>J21*F21*G21</f>
        <v>1200</v>
      </c>
      <c r="N21" s="1">
        <f>M21-L21</f>
        <v>1120</v>
      </c>
      <c r="O21" s="7">
        <f>F21*G21*I21+L21</f>
        <v>68080</v>
      </c>
      <c r="P21" s="14">
        <f t="shared" si="0"/>
        <v>0.01645123384253819</v>
      </c>
      <c r="Q21" s="7">
        <f>E21*F21*G21*I21</f>
        <v>272000</v>
      </c>
      <c r="R21">
        <f>E21*N21</f>
        <v>4480</v>
      </c>
      <c r="S21" s="7">
        <f>R21*12</f>
        <v>53760</v>
      </c>
      <c r="T21" s="13">
        <f t="shared" si="1"/>
        <v>37632</v>
      </c>
    </row>
    <row r="22" spans="5:20" ht="15">
      <c r="E22" s="15"/>
      <c r="P22" s="14"/>
      <c r="Q22" s="7"/>
      <c r="S22" s="7"/>
      <c r="T22" s="13"/>
    </row>
    <row r="23" spans="5:20" ht="15">
      <c r="E23" s="15"/>
      <c r="P23" s="14"/>
      <c r="Q23" s="7"/>
      <c r="S23" s="7"/>
      <c r="T23" s="13"/>
    </row>
    <row r="24" spans="5:20" ht="15">
      <c r="E24" s="4"/>
      <c r="F24" s="5"/>
      <c r="G24" s="5"/>
      <c r="H24" s="6"/>
      <c r="I24" s="5"/>
      <c r="J24" s="5"/>
      <c r="K24" s="5"/>
      <c r="L24" s="5"/>
      <c r="M24" s="5"/>
      <c r="N24" s="5"/>
      <c r="O24" s="5"/>
      <c r="P24" s="14"/>
      <c r="Q24" s="7"/>
      <c r="S24" s="7"/>
      <c r="T24" s="13"/>
    </row>
    <row r="25" spans="4:20" ht="15">
      <c r="D25" t="s">
        <v>0</v>
      </c>
      <c r="E25" s="15">
        <f>E3</f>
        <v>4</v>
      </c>
      <c r="F25" s="1">
        <v>6</v>
      </c>
      <c r="G25" s="2">
        <v>50</v>
      </c>
      <c r="H25" s="1">
        <f>H11</f>
        <v>173</v>
      </c>
      <c r="I25" s="1">
        <f>I3</f>
        <v>170</v>
      </c>
      <c r="J25" s="1">
        <f>H25-I25</f>
        <v>3</v>
      </c>
      <c r="K25" s="1">
        <v>145</v>
      </c>
      <c r="L25" s="1">
        <f>F25*K25</f>
        <v>870</v>
      </c>
      <c r="M25" s="1">
        <f>J25*F25*G25</f>
        <v>900</v>
      </c>
      <c r="N25" s="1">
        <f>M25-L25</f>
        <v>30</v>
      </c>
      <c r="O25" s="7">
        <f>F25*G25*I25+L25</f>
        <v>51870</v>
      </c>
      <c r="P25" s="14">
        <f t="shared" si="0"/>
        <v>0.000578368999421631</v>
      </c>
      <c r="Q25" s="7">
        <f>E25*F25*G25*I25</f>
        <v>204000</v>
      </c>
      <c r="R25">
        <f>E25*N25</f>
        <v>120</v>
      </c>
      <c r="S25" s="7">
        <f>R25*12</f>
        <v>1440</v>
      </c>
      <c r="T25" s="13">
        <f t="shared" si="1"/>
        <v>1007.9999999999999</v>
      </c>
    </row>
    <row r="26" spans="4:20" ht="15">
      <c r="D26" t="s">
        <v>3</v>
      </c>
      <c r="E26" s="15">
        <f>E25</f>
        <v>4</v>
      </c>
      <c r="F26" s="1">
        <f>F25</f>
        <v>6</v>
      </c>
      <c r="G26" s="2">
        <v>50</v>
      </c>
      <c r="H26" s="1">
        <f>H25</f>
        <v>173</v>
      </c>
      <c r="I26" s="1">
        <f>I25</f>
        <v>170</v>
      </c>
      <c r="J26" s="1">
        <f>H26-I26</f>
        <v>3</v>
      </c>
      <c r="K26" s="1">
        <v>70</v>
      </c>
      <c r="L26" s="1">
        <f>F26*K26</f>
        <v>420</v>
      </c>
      <c r="M26" s="1">
        <f>J26*F26*G26</f>
        <v>900</v>
      </c>
      <c r="N26" s="1">
        <f>M26-L26</f>
        <v>480</v>
      </c>
      <c r="O26" s="7">
        <f>F26*G26*I26+L26</f>
        <v>51420</v>
      </c>
      <c r="P26" s="14">
        <f t="shared" si="0"/>
        <v>0.009334889148191364</v>
      </c>
      <c r="Q26" s="7">
        <f>E26*F26*G26*I26</f>
        <v>204000</v>
      </c>
      <c r="R26">
        <f>E26*N26</f>
        <v>1920</v>
      </c>
      <c r="S26" s="7">
        <f>R26*12</f>
        <v>23040</v>
      </c>
      <c r="T26" s="13">
        <f t="shared" si="1"/>
        <v>16127.999999999998</v>
      </c>
    </row>
    <row r="27" spans="4:20" ht="15">
      <c r="D27" t="s">
        <v>1</v>
      </c>
      <c r="E27" s="15">
        <f>E26</f>
        <v>4</v>
      </c>
      <c r="F27" s="1">
        <f>F26</f>
        <v>6</v>
      </c>
      <c r="G27" s="2">
        <v>50</v>
      </c>
      <c r="H27" s="1">
        <f>H26</f>
        <v>173</v>
      </c>
      <c r="I27" s="1">
        <f>I26</f>
        <v>170</v>
      </c>
      <c r="J27" s="1">
        <f>H27-I27</f>
        <v>3</v>
      </c>
      <c r="K27" s="1">
        <v>18</v>
      </c>
      <c r="L27" s="1">
        <f>F27*K27</f>
        <v>108</v>
      </c>
      <c r="M27" s="1">
        <f>J27*F27*G27</f>
        <v>900</v>
      </c>
      <c r="N27" s="1">
        <f>M27-L27</f>
        <v>792</v>
      </c>
      <c r="O27" s="7">
        <f>F27*G27*I27+L27</f>
        <v>51108</v>
      </c>
      <c r="P27" s="14">
        <f t="shared" si="0"/>
        <v>0.015496595444940127</v>
      </c>
      <c r="Q27" s="7">
        <f>E27*F27*G27*I27</f>
        <v>204000</v>
      </c>
      <c r="R27">
        <f>E27*N27</f>
        <v>3168</v>
      </c>
      <c r="S27" s="7">
        <f>R27*12</f>
        <v>38016</v>
      </c>
      <c r="T27" s="13">
        <f t="shared" si="1"/>
        <v>26611.199999999997</v>
      </c>
    </row>
    <row r="28" spans="4:20" ht="15">
      <c r="D28" t="s">
        <v>2</v>
      </c>
      <c r="E28" s="15">
        <f>E27</f>
        <v>4</v>
      </c>
      <c r="F28" s="1">
        <f>F27</f>
        <v>6</v>
      </c>
      <c r="G28" s="2">
        <v>50</v>
      </c>
      <c r="H28" s="1">
        <f>H27</f>
        <v>173</v>
      </c>
      <c r="I28" s="1">
        <f>I27</f>
        <v>170</v>
      </c>
      <c r="J28" s="1">
        <f>H28-I28</f>
        <v>3</v>
      </c>
      <c r="K28" s="1">
        <v>20</v>
      </c>
      <c r="L28" s="1">
        <f>E28*K28</f>
        <v>80</v>
      </c>
      <c r="M28" s="1">
        <f>J28*F28*G28</f>
        <v>900</v>
      </c>
      <c r="N28" s="1">
        <f>M28-L28</f>
        <v>820</v>
      </c>
      <c r="O28" s="7">
        <f>F28*G28*I28+L28</f>
        <v>51080</v>
      </c>
      <c r="P28" s="14">
        <f t="shared" si="0"/>
        <v>0.01605324980422866</v>
      </c>
      <c r="Q28" s="7">
        <f>E28*F28*G28*I28</f>
        <v>204000</v>
      </c>
      <c r="R28">
        <f>E28*N28</f>
        <v>3280</v>
      </c>
      <c r="S28" s="7">
        <f>R28*12</f>
        <v>39360</v>
      </c>
      <c r="T28" s="13">
        <f t="shared" si="1"/>
        <v>27552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T28"/>
  <sheetViews>
    <sheetView tabSelected="1" zoomScalePageLayoutView="0" workbookViewId="0" topLeftCell="C1">
      <selection activeCell="E4" sqref="E4:T4"/>
    </sheetView>
  </sheetViews>
  <sheetFormatPr defaultColWidth="9.140625" defaultRowHeight="15"/>
  <cols>
    <col min="5" max="5" width="10.57421875" style="0" customWidth="1"/>
    <col min="11" max="11" width="12.8515625" style="0" customWidth="1"/>
    <col min="15" max="15" width="11.7109375" style="0" customWidth="1"/>
    <col min="16" max="16" width="10.57421875" style="0" bestFit="1" customWidth="1"/>
  </cols>
  <sheetData>
    <row r="3" spans="5:9" ht="15">
      <c r="E3" s="18">
        <v>1</v>
      </c>
      <c r="F3" s="17"/>
      <c r="G3" s="17"/>
      <c r="H3" s="17">
        <v>127</v>
      </c>
      <c r="I3" s="17">
        <v>122</v>
      </c>
    </row>
    <row r="4" spans="4:20" ht="90">
      <c r="D4" s="9"/>
      <c r="E4" s="10" t="s">
        <v>8</v>
      </c>
      <c r="F4" s="11" t="s">
        <v>4</v>
      </c>
      <c r="G4" s="11" t="s">
        <v>7</v>
      </c>
      <c r="H4" s="12" t="s">
        <v>5</v>
      </c>
      <c r="I4" s="11" t="s">
        <v>6</v>
      </c>
      <c r="J4" s="11" t="s">
        <v>22</v>
      </c>
      <c r="K4" s="11" t="s">
        <v>21</v>
      </c>
      <c r="L4" s="11" t="s">
        <v>19</v>
      </c>
      <c r="M4" s="11" t="s">
        <v>20</v>
      </c>
      <c r="N4" s="11" t="s">
        <v>18</v>
      </c>
      <c r="O4" s="11" t="s">
        <v>13</v>
      </c>
      <c r="P4" s="11" t="s">
        <v>23</v>
      </c>
      <c r="Q4" s="11" t="s">
        <v>12</v>
      </c>
      <c r="R4" s="11" t="s">
        <v>10</v>
      </c>
      <c r="S4" s="11" t="s">
        <v>9</v>
      </c>
      <c r="T4" s="11" t="s">
        <v>11</v>
      </c>
    </row>
    <row r="5" spans="4:20" ht="15">
      <c r="D5" t="s">
        <v>0</v>
      </c>
      <c r="E5" s="15">
        <f>E3</f>
        <v>1</v>
      </c>
      <c r="F5" s="1">
        <v>15</v>
      </c>
      <c r="G5" s="2">
        <v>50</v>
      </c>
      <c r="H5" s="1">
        <f>H3</f>
        <v>127</v>
      </c>
      <c r="I5" s="1">
        <f>I3</f>
        <v>122</v>
      </c>
      <c r="J5" s="1">
        <f>H5-I5</f>
        <v>5</v>
      </c>
      <c r="K5" s="1">
        <v>145</v>
      </c>
      <c r="L5" s="1">
        <f>F5*K5</f>
        <v>2175</v>
      </c>
      <c r="M5" s="1">
        <f>J5*F5*G5</f>
        <v>3750</v>
      </c>
      <c r="N5" s="1">
        <f>M5-L5</f>
        <v>1575</v>
      </c>
      <c r="O5" s="7">
        <f>F5*G5*I5+L5</f>
        <v>93675</v>
      </c>
      <c r="P5" s="14">
        <f>N5/O5</f>
        <v>0.016813450760608487</v>
      </c>
      <c r="Q5" s="7">
        <f>E5*F5*G5*I5</f>
        <v>91500</v>
      </c>
      <c r="R5">
        <f>E5*N5</f>
        <v>1575</v>
      </c>
      <c r="S5" s="7">
        <f>R5*12</f>
        <v>18900</v>
      </c>
      <c r="T5" s="13">
        <f>S5*0.7</f>
        <v>13230</v>
      </c>
    </row>
    <row r="6" spans="4:20" ht="15">
      <c r="D6" t="s">
        <v>3</v>
      </c>
      <c r="E6" s="15">
        <f>E5</f>
        <v>1</v>
      </c>
      <c r="F6" s="1">
        <f>F5</f>
        <v>15</v>
      </c>
      <c r="G6" s="2">
        <v>50</v>
      </c>
      <c r="H6" s="1">
        <f>H5</f>
        <v>127</v>
      </c>
      <c r="I6" s="1">
        <f>I5</f>
        <v>122</v>
      </c>
      <c r="J6" s="1">
        <f>H6-I6</f>
        <v>5</v>
      </c>
      <c r="K6" s="1">
        <v>70</v>
      </c>
      <c r="L6" s="1">
        <f>F6*K6</f>
        <v>1050</v>
      </c>
      <c r="M6" s="1">
        <f>J6*F6*G6</f>
        <v>3750</v>
      </c>
      <c r="N6" s="1">
        <f>M6-L6</f>
        <v>2700</v>
      </c>
      <c r="O6" s="7">
        <f>F6*G6*I6+L6</f>
        <v>92550</v>
      </c>
      <c r="P6" s="14">
        <f aca="true" t="shared" si="0" ref="P6:P28">N6/O6</f>
        <v>0.029173419773095625</v>
      </c>
      <c r="Q6" s="7">
        <f>E6*F6*G6*I6</f>
        <v>91500</v>
      </c>
      <c r="R6">
        <f>E6*N6</f>
        <v>2700</v>
      </c>
      <c r="S6" s="7">
        <f>R6*12</f>
        <v>32400</v>
      </c>
      <c r="T6" s="13">
        <f aca="true" t="shared" si="1" ref="T6:T28">S6*0.7</f>
        <v>22680</v>
      </c>
    </row>
    <row r="7" spans="4:20" ht="15">
      <c r="D7" t="s">
        <v>1</v>
      </c>
      <c r="E7" s="15">
        <f>E6</f>
        <v>1</v>
      </c>
      <c r="F7" s="1">
        <f>F6</f>
        <v>15</v>
      </c>
      <c r="G7" s="2">
        <v>50</v>
      </c>
      <c r="H7" s="1">
        <f>H6</f>
        <v>127</v>
      </c>
      <c r="I7" s="1">
        <f>I6</f>
        <v>122</v>
      </c>
      <c r="J7" s="1">
        <f>H7-I7</f>
        <v>5</v>
      </c>
      <c r="K7" s="1">
        <v>18</v>
      </c>
      <c r="L7" s="1">
        <f>F7*K7</f>
        <v>270</v>
      </c>
      <c r="M7" s="1">
        <f>J7*F7*G7</f>
        <v>3750</v>
      </c>
      <c r="N7" s="1">
        <f>M7-L7</f>
        <v>3480</v>
      </c>
      <c r="O7" s="7">
        <f>F7*G7*I7+L7</f>
        <v>91770</v>
      </c>
      <c r="P7" s="14">
        <f t="shared" si="0"/>
        <v>0.03792088917947042</v>
      </c>
      <c r="Q7" s="7">
        <f>E7*F7*G7*I7</f>
        <v>91500</v>
      </c>
      <c r="R7">
        <f>E7*N7</f>
        <v>3480</v>
      </c>
      <c r="S7" s="7">
        <f>R7*12</f>
        <v>41760</v>
      </c>
      <c r="T7" s="13">
        <f t="shared" si="1"/>
        <v>29231.999999999996</v>
      </c>
    </row>
    <row r="8" spans="4:20" ht="15">
      <c r="D8" t="s">
        <v>2</v>
      </c>
      <c r="E8" s="15">
        <f>E7</f>
        <v>1</v>
      </c>
      <c r="F8" s="1">
        <f>F7</f>
        <v>15</v>
      </c>
      <c r="G8" s="2">
        <v>50</v>
      </c>
      <c r="H8" s="1">
        <f>H7</f>
        <v>127</v>
      </c>
      <c r="I8" s="1">
        <f>I7</f>
        <v>122</v>
      </c>
      <c r="J8" s="1">
        <f>H8-I8</f>
        <v>5</v>
      </c>
      <c r="K8" s="1">
        <v>20</v>
      </c>
      <c r="L8" s="1">
        <f>E8*K8</f>
        <v>20</v>
      </c>
      <c r="M8" s="1">
        <f>J8*F8*G8</f>
        <v>3750</v>
      </c>
      <c r="N8" s="1">
        <f>M8-L8</f>
        <v>3730</v>
      </c>
      <c r="O8" s="7">
        <f>F8*G8*I8+L8</f>
        <v>91520</v>
      </c>
      <c r="P8" s="14">
        <f t="shared" si="0"/>
        <v>0.04075611888111888</v>
      </c>
      <c r="Q8" s="7">
        <f>E8*F8*G8*I8</f>
        <v>91500</v>
      </c>
      <c r="R8">
        <f>E8*N8</f>
        <v>3730</v>
      </c>
      <c r="S8" s="7">
        <f>R8*12</f>
        <v>44760</v>
      </c>
      <c r="T8" s="13">
        <f t="shared" si="1"/>
        <v>31331.999999999996</v>
      </c>
    </row>
    <row r="9" spans="5:20" ht="15">
      <c r="E9" s="15"/>
      <c r="F9" s="1"/>
      <c r="G9" s="1"/>
      <c r="H9" s="2"/>
      <c r="I9" s="1"/>
      <c r="J9" s="1"/>
      <c r="L9" s="1"/>
      <c r="M9" s="1"/>
      <c r="P9" s="14"/>
      <c r="Q9" s="7"/>
      <c r="S9" s="7"/>
      <c r="T9" s="13"/>
    </row>
    <row r="10" spans="5:20" ht="15">
      <c r="E10" s="4"/>
      <c r="F10" s="5"/>
      <c r="G10" s="5"/>
      <c r="H10" s="6"/>
      <c r="I10" s="5"/>
      <c r="J10" s="5"/>
      <c r="K10" s="5"/>
      <c r="L10" s="5"/>
      <c r="M10" s="5"/>
      <c r="N10" s="5"/>
      <c r="O10" s="5"/>
      <c r="P10" s="14"/>
      <c r="Q10" s="8"/>
      <c r="S10" s="7"/>
      <c r="T10" s="13"/>
    </row>
    <row r="11" spans="4:20" ht="15">
      <c r="D11" t="s">
        <v>0</v>
      </c>
      <c r="E11" s="15">
        <f>E3</f>
        <v>1</v>
      </c>
      <c r="F11" s="1">
        <v>10</v>
      </c>
      <c r="G11" s="2">
        <v>50</v>
      </c>
      <c r="H11" s="1">
        <f>H3</f>
        <v>127</v>
      </c>
      <c r="I11" s="1">
        <f>I3</f>
        <v>122</v>
      </c>
      <c r="J11" s="1">
        <f>H11-I11</f>
        <v>5</v>
      </c>
      <c r="K11" s="1">
        <v>145</v>
      </c>
      <c r="L11" s="1">
        <f>F11*K11</f>
        <v>1450</v>
      </c>
      <c r="M11" s="1">
        <f>J11*F11*G11</f>
        <v>2500</v>
      </c>
      <c r="N11" s="1">
        <f>M11-L11</f>
        <v>1050</v>
      </c>
      <c r="O11" s="7">
        <f>F11*G11*I11+L11</f>
        <v>62450</v>
      </c>
      <c r="P11" s="14">
        <f t="shared" si="0"/>
        <v>0.016813450760608487</v>
      </c>
      <c r="Q11" s="7">
        <f>E11*F11*G11*I11</f>
        <v>61000</v>
      </c>
      <c r="R11">
        <f>E11*N11</f>
        <v>1050</v>
      </c>
      <c r="S11" s="7">
        <f>R11*12</f>
        <v>12600</v>
      </c>
      <c r="T11" s="13">
        <f t="shared" si="1"/>
        <v>8820</v>
      </c>
    </row>
    <row r="12" spans="4:20" ht="15">
      <c r="D12" t="s">
        <v>3</v>
      </c>
      <c r="E12" s="15">
        <f>E11</f>
        <v>1</v>
      </c>
      <c r="F12" s="1">
        <f>F11</f>
        <v>10</v>
      </c>
      <c r="G12" s="2">
        <v>50</v>
      </c>
      <c r="H12" s="1">
        <f>H11</f>
        <v>127</v>
      </c>
      <c r="I12" s="1">
        <f>I11</f>
        <v>122</v>
      </c>
      <c r="J12" s="1">
        <f>H12-I12</f>
        <v>5</v>
      </c>
      <c r="K12" s="1">
        <v>70</v>
      </c>
      <c r="L12" s="1">
        <f>F12*K12</f>
        <v>700</v>
      </c>
      <c r="M12" s="1">
        <f>J12*F12*G12</f>
        <v>2500</v>
      </c>
      <c r="N12" s="1">
        <f>M12-L12</f>
        <v>1800</v>
      </c>
      <c r="O12" s="7">
        <f>F12*G12*I12+L12</f>
        <v>61700</v>
      </c>
      <c r="P12" s="14">
        <f t="shared" si="0"/>
        <v>0.029173419773095625</v>
      </c>
      <c r="Q12" s="7">
        <f>E12*F12*G12*I12</f>
        <v>61000</v>
      </c>
      <c r="R12">
        <f>E12*N12</f>
        <v>1800</v>
      </c>
      <c r="S12" s="7">
        <f>R12*12</f>
        <v>21600</v>
      </c>
      <c r="T12" s="13">
        <f t="shared" si="1"/>
        <v>15119.999999999998</v>
      </c>
    </row>
    <row r="13" spans="4:20" ht="15">
      <c r="D13" t="s">
        <v>1</v>
      </c>
      <c r="E13" s="15">
        <f>E12</f>
        <v>1</v>
      </c>
      <c r="F13" s="1">
        <f>F12</f>
        <v>10</v>
      </c>
      <c r="G13" s="2">
        <v>50</v>
      </c>
      <c r="H13" s="1">
        <f>H12</f>
        <v>127</v>
      </c>
      <c r="I13" s="1">
        <f>I12</f>
        <v>122</v>
      </c>
      <c r="J13" s="1">
        <f>H13-I13</f>
        <v>5</v>
      </c>
      <c r="K13" s="1">
        <v>18</v>
      </c>
      <c r="L13" s="1">
        <f>F13*K13</f>
        <v>180</v>
      </c>
      <c r="M13" s="1">
        <f>J13*F13*G13</f>
        <v>2500</v>
      </c>
      <c r="N13" s="1">
        <f>M13-L13</f>
        <v>2320</v>
      </c>
      <c r="O13" s="7">
        <f>F13*G13*I13+L13</f>
        <v>61180</v>
      </c>
      <c r="P13" s="14">
        <f t="shared" si="0"/>
        <v>0.03792088917947042</v>
      </c>
      <c r="Q13" s="7">
        <f>E13*F13*G13*I13</f>
        <v>61000</v>
      </c>
      <c r="R13">
        <f>E13*N13</f>
        <v>2320</v>
      </c>
      <c r="S13" s="7">
        <f>R13*12</f>
        <v>27840</v>
      </c>
      <c r="T13" s="13">
        <f t="shared" si="1"/>
        <v>19488</v>
      </c>
    </row>
    <row r="14" spans="4:20" ht="15">
      <c r="D14" t="s">
        <v>2</v>
      </c>
      <c r="E14" s="15">
        <f>E13</f>
        <v>1</v>
      </c>
      <c r="F14" s="1">
        <f>F13</f>
        <v>10</v>
      </c>
      <c r="G14" s="2">
        <v>50</v>
      </c>
      <c r="H14" s="1">
        <f>H13</f>
        <v>127</v>
      </c>
      <c r="I14" s="1">
        <f>I13</f>
        <v>122</v>
      </c>
      <c r="J14" s="1">
        <f>H14-I14</f>
        <v>5</v>
      </c>
      <c r="K14" s="1">
        <v>20</v>
      </c>
      <c r="L14" s="1">
        <f>E14*K14</f>
        <v>20</v>
      </c>
      <c r="M14" s="1">
        <f>J14*F14*G14</f>
        <v>2500</v>
      </c>
      <c r="N14" s="1">
        <f>M14-L14</f>
        <v>2480</v>
      </c>
      <c r="O14" s="7">
        <f>F14*G14*I14+L14</f>
        <v>61020</v>
      </c>
      <c r="P14" s="14">
        <f t="shared" si="0"/>
        <v>0.04064241232382825</v>
      </c>
      <c r="Q14" s="7">
        <f>E14*F14*G14*I14</f>
        <v>61000</v>
      </c>
      <c r="R14">
        <f>E14*N14</f>
        <v>2480</v>
      </c>
      <c r="S14" s="7">
        <f>R14*12</f>
        <v>29760</v>
      </c>
      <c r="T14" s="13">
        <f t="shared" si="1"/>
        <v>20832</v>
      </c>
    </row>
    <row r="15" spans="5:20" ht="15">
      <c r="E15" s="15"/>
      <c r="O15" s="3"/>
      <c r="P15" s="14"/>
      <c r="Q15" s="7"/>
      <c r="S15" s="7"/>
      <c r="T15" s="13"/>
    </row>
    <row r="16" spans="5:20" ht="15">
      <c r="E16" s="15"/>
      <c r="P16" s="14"/>
      <c r="Q16" s="7"/>
      <c r="S16" s="7"/>
      <c r="T16" s="13"/>
    </row>
    <row r="17" spans="5:20" ht="15">
      <c r="E17" s="4"/>
      <c r="F17" s="5"/>
      <c r="G17" s="5"/>
      <c r="H17" s="6"/>
      <c r="I17" s="5"/>
      <c r="J17" s="5"/>
      <c r="K17" s="5"/>
      <c r="L17" s="5"/>
      <c r="M17" s="5"/>
      <c r="N17" s="5"/>
      <c r="O17" s="5"/>
      <c r="P17" s="14"/>
      <c r="Q17" s="7"/>
      <c r="S17" s="7"/>
      <c r="T17" s="13"/>
    </row>
    <row r="18" spans="4:20" ht="15">
      <c r="D18" t="s">
        <v>0</v>
      </c>
      <c r="E18" s="15">
        <f>E3</f>
        <v>1</v>
      </c>
      <c r="F18" s="1">
        <v>8</v>
      </c>
      <c r="G18" s="2">
        <v>50</v>
      </c>
      <c r="H18" s="1">
        <f>H11</f>
        <v>127</v>
      </c>
      <c r="I18" s="1">
        <f>I3</f>
        <v>122</v>
      </c>
      <c r="J18" s="1">
        <f>H18-I18</f>
        <v>5</v>
      </c>
      <c r="K18" s="1">
        <v>145</v>
      </c>
      <c r="L18" s="1">
        <f>F18*K18</f>
        <v>1160</v>
      </c>
      <c r="M18" s="1">
        <f>J18*F18*G18</f>
        <v>2000</v>
      </c>
      <c r="N18" s="1">
        <f>M18-L18</f>
        <v>840</v>
      </c>
      <c r="O18" s="7">
        <f>F18*G18*I18+L18</f>
        <v>49960</v>
      </c>
      <c r="P18" s="14">
        <f t="shared" si="0"/>
        <v>0.016813450760608487</v>
      </c>
      <c r="Q18" s="7">
        <f>E18*F18*G18*I18</f>
        <v>48800</v>
      </c>
      <c r="R18">
        <f>E18*N18</f>
        <v>840</v>
      </c>
      <c r="S18" s="7">
        <f>R18*12</f>
        <v>10080</v>
      </c>
      <c r="T18" s="13">
        <f t="shared" si="1"/>
        <v>7056</v>
      </c>
    </row>
    <row r="19" spans="4:20" ht="15">
      <c r="D19" t="s">
        <v>3</v>
      </c>
      <c r="E19" s="15">
        <f>E18</f>
        <v>1</v>
      </c>
      <c r="F19" s="1">
        <f>F18</f>
        <v>8</v>
      </c>
      <c r="G19" s="2">
        <v>50</v>
      </c>
      <c r="H19" s="1">
        <f>H18</f>
        <v>127</v>
      </c>
      <c r="I19" s="1">
        <f>I18</f>
        <v>122</v>
      </c>
      <c r="J19" s="1">
        <f>H19-I19</f>
        <v>5</v>
      </c>
      <c r="K19" s="1">
        <v>70</v>
      </c>
      <c r="L19" s="1">
        <f>F19*K19</f>
        <v>560</v>
      </c>
      <c r="M19" s="1">
        <f>J19*F19*G19</f>
        <v>2000</v>
      </c>
      <c r="N19" s="1">
        <f>M19-L19</f>
        <v>1440</v>
      </c>
      <c r="O19" s="7">
        <f>F19*G19*I19+L19</f>
        <v>49360</v>
      </c>
      <c r="P19" s="14">
        <f t="shared" si="0"/>
        <v>0.029173419773095625</v>
      </c>
      <c r="Q19" s="7">
        <f>E19*F19*G19*I19</f>
        <v>48800</v>
      </c>
      <c r="R19">
        <f>E19*N19</f>
        <v>1440</v>
      </c>
      <c r="S19" s="7">
        <f>R19*12</f>
        <v>17280</v>
      </c>
      <c r="T19" s="13">
        <f t="shared" si="1"/>
        <v>12096</v>
      </c>
    </row>
    <row r="20" spans="4:20" ht="15">
      <c r="D20" t="s">
        <v>1</v>
      </c>
      <c r="E20" s="15">
        <f>E19</f>
        <v>1</v>
      </c>
      <c r="F20" s="1">
        <f>F19</f>
        <v>8</v>
      </c>
      <c r="G20" s="2">
        <v>50</v>
      </c>
      <c r="H20" s="1">
        <f>H19</f>
        <v>127</v>
      </c>
      <c r="I20" s="1">
        <f>I19</f>
        <v>122</v>
      </c>
      <c r="J20" s="1">
        <f>H20-I20</f>
        <v>5</v>
      </c>
      <c r="K20" s="1">
        <v>18</v>
      </c>
      <c r="L20" s="1">
        <f>F20*K20</f>
        <v>144</v>
      </c>
      <c r="M20" s="1">
        <f>J20*F20*G20</f>
        <v>2000</v>
      </c>
      <c r="N20" s="1">
        <f>M20-L20</f>
        <v>1856</v>
      </c>
      <c r="O20" s="7">
        <f>F20*G20*I20+L20</f>
        <v>48944</v>
      </c>
      <c r="P20" s="14">
        <f t="shared" si="0"/>
        <v>0.03792088917947042</v>
      </c>
      <c r="Q20" s="7">
        <f>E20*F20*G20*I20</f>
        <v>48800</v>
      </c>
      <c r="R20">
        <f>E20*N20</f>
        <v>1856</v>
      </c>
      <c r="S20" s="7">
        <f>R20*12</f>
        <v>22272</v>
      </c>
      <c r="T20" s="13">
        <f t="shared" si="1"/>
        <v>15590.4</v>
      </c>
    </row>
    <row r="21" spans="4:20" ht="15">
      <c r="D21" t="s">
        <v>2</v>
      </c>
      <c r="E21" s="15">
        <f>E20</f>
        <v>1</v>
      </c>
      <c r="F21" s="1">
        <f>F20</f>
        <v>8</v>
      </c>
      <c r="G21" s="2">
        <v>50</v>
      </c>
      <c r="H21" s="1">
        <f>H20</f>
        <v>127</v>
      </c>
      <c r="I21" s="1">
        <f>I20</f>
        <v>122</v>
      </c>
      <c r="J21" s="1">
        <f>H21-I21</f>
        <v>5</v>
      </c>
      <c r="K21" s="1">
        <v>20</v>
      </c>
      <c r="L21" s="1">
        <f>E21*K21</f>
        <v>20</v>
      </c>
      <c r="M21" s="1">
        <f>J21*F21*G21</f>
        <v>2000</v>
      </c>
      <c r="N21" s="1">
        <f>M21-L21</f>
        <v>1980</v>
      </c>
      <c r="O21" s="7">
        <f>F21*G21*I21+L21</f>
        <v>48820</v>
      </c>
      <c r="P21" s="14">
        <f t="shared" si="0"/>
        <v>0.04055714870954527</v>
      </c>
      <c r="Q21" s="7">
        <f>E21*F21*G21*I21</f>
        <v>48800</v>
      </c>
      <c r="R21">
        <f>E21*N21</f>
        <v>1980</v>
      </c>
      <c r="S21" s="7">
        <f>R21*12</f>
        <v>23760</v>
      </c>
      <c r="T21" s="13">
        <f t="shared" si="1"/>
        <v>16632</v>
      </c>
    </row>
    <row r="22" spans="5:20" ht="15">
      <c r="E22" s="15"/>
      <c r="P22" s="14"/>
      <c r="Q22" s="7"/>
      <c r="S22" s="7"/>
      <c r="T22" s="13"/>
    </row>
    <row r="23" spans="5:20" ht="15">
      <c r="E23" s="15"/>
      <c r="P23" s="14"/>
      <c r="Q23" s="7"/>
      <c r="S23" s="7"/>
      <c r="T23" s="13"/>
    </row>
    <row r="24" spans="5:20" ht="15">
      <c r="E24" s="4"/>
      <c r="F24" s="5"/>
      <c r="G24" s="5"/>
      <c r="H24" s="6"/>
      <c r="I24" s="5"/>
      <c r="J24" s="5"/>
      <c r="K24" s="5"/>
      <c r="L24" s="5"/>
      <c r="M24" s="5"/>
      <c r="N24" s="5"/>
      <c r="O24" s="5"/>
      <c r="P24" s="14"/>
      <c r="Q24" s="7"/>
      <c r="S24" s="7"/>
      <c r="T24" s="13"/>
    </row>
    <row r="25" spans="4:20" ht="15">
      <c r="D25" t="s">
        <v>0</v>
      </c>
      <c r="E25" s="15">
        <f>E3</f>
        <v>1</v>
      </c>
      <c r="F25" s="1">
        <v>6</v>
      </c>
      <c r="G25" s="2">
        <v>50</v>
      </c>
      <c r="H25" s="1">
        <f>H11</f>
        <v>127</v>
      </c>
      <c r="I25" s="1">
        <f>I3</f>
        <v>122</v>
      </c>
      <c r="J25" s="1">
        <f>H25-I25</f>
        <v>5</v>
      </c>
      <c r="K25" s="1">
        <v>145</v>
      </c>
      <c r="L25" s="1">
        <f>F25*K25</f>
        <v>870</v>
      </c>
      <c r="M25" s="1">
        <f>J25*F25*G25</f>
        <v>1500</v>
      </c>
      <c r="N25" s="1">
        <f>M25-L25</f>
        <v>630</v>
      </c>
      <c r="O25" s="7">
        <f>F25*G25*I25+L25</f>
        <v>37470</v>
      </c>
      <c r="P25" s="14">
        <f t="shared" si="0"/>
        <v>0.016813450760608487</v>
      </c>
      <c r="Q25" s="7">
        <f>E25*F25*G25*I25</f>
        <v>36600</v>
      </c>
      <c r="R25">
        <f>E25*N25</f>
        <v>630</v>
      </c>
      <c r="S25" s="7">
        <f>R25*12</f>
        <v>7560</v>
      </c>
      <c r="T25" s="13">
        <f t="shared" si="1"/>
        <v>5292</v>
      </c>
    </row>
    <row r="26" spans="4:20" ht="15">
      <c r="D26" t="s">
        <v>3</v>
      </c>
      <c r="E26" s="15">
        <f>E25</f>
        <v>1</v>
      </c>
      <c r="F26" s="1">
        <f>F25</f>
        <v>6</v>
      </c>
      <c r="G26" s="2">
        <v>50</v>
      </c>
      <c r="H26" s="1">
        <f>H25</f>
        <v>127</v>
      </c>
      <c r="I26" s="1">
        <f>I25</f>
        <v>122</v>
      </c>
      <c r="J26" s="1">
        <f>H26-I26</f>
        <v>5</v>
      </c>
      <c r="K26" s="1">
        <v>70</v>
      </c>
      <c r="L26" s="1">
        <f>F26*K26</f>
        <v>420</v>
      </c>
      <c r="M26" s="1">
        <f>J26*F26*G26</f>
        <v>1500</v>
      </c>
      <c r="N26" s="1">
        <f>M26-L26</f>
        <v>1080</v>
      </c>
      <c r="O26" s="7">
        <f>F26*G26*I26+L26</f>
        <v>37020</v>
      </c>
      <c r="P26" s="14">
        <f t="shared" si="0"/>
        <v>0.029173419773095625</v>
      </c>
      <c r="Q26" s="7">
        <f>E26*F26*G26*I26</f>
        <v>36600</v>
      </c>
      <c r="R26">
        <f>E26*N26</f>
        <v>1080</v>
      </c>
      <c r="S26" s="7">
        <f>R26*12</f>
        <v>12960</v>
      </c>
      <c r="T26" s="13">
        <f t="shared" si="1"/>
        <v>9072</v>
      </c>
    </row>
    <row r="27" spans="4:20" ht="15">
      <c r="D27" t="s">
        <v>1</v>
      </c>
      <c r="E27" s="15">
        <f>E26</f>
        <v>1</v>
      </c>
      <c r="F27" s="1">
        <f>F26</f>
        <v>6</v>
      </c>
      <c r="G27" s="2">
        <v>50</v>
      </c>
      <c r="H27" s="1">
        <f>H26</f>
        <v>127</v>
      </c>
      <c r="I27" s="1">
        <f>I26</f>
        <v>122</v>
      </c>
      <c r="J27" s="1">
        <f>H27-I27</f>
        <v>5</v>
      </c>
      <c r="K27" s="1">
        <v>18</v>
      </c>
      <c r="L27" s="1">
        <f>F27*K27</f>
        <v>108</v>
      </c>
      <c r="M27" s="1">
        <f>J27*F27*G27</f>
        <v>1500</v>
      </c>
      <c r="N27" s="1">
        <f>M27-L27</f>
        <v>1392</v>
      </c>
      <c r="O27" s="7">
        <f>F27*G27*I27+L27</f>
        <v>36708</v>
      </c>
      <c r="P27" s="14">
        <f t="shared" si="0"/>
        <v>0.03792088917947042</v>
      </c>
      <c r="Q27" s="7">
        <f>E27*F27*G27*I27</f>
        <v>36600</v>
      </c>
      <c r="R27">
        <f>E27*N27</f>
        <v>1392</v>
      </c>
      <c r="S27" s="7">
        <f>R27*12</f>
        <v>16704</v>
      </c>
      <c r="T27" s="13">
        <f t="shared" si="1"/>
        <v>11692.8</v>
      </c>
    </row>
    <row r="28" spans="4:20" ht="15">
      <c r="D28" t="s">
        <v>2</v>
      </c>
      <c r="E28" s="15">
        <f>E27</f>
        <v>1</v>
      </c>
      <c r="F28" s="1">
        <f>F27</f>
        <v>6</v>
      </c>
      <c r="G28" s="2">
        <v>50</v>
      </c>
      <c r="H28" s="1">
        <f>H27</f>
        <v>127</v>
      </c>
      <c r="I28" s="1">
        <f>I27</f>
        <v>122</v>
      </c>
      <c r="J28" s="1">
        <f>H28-I28</f>
        <v>5</v>
      </c>
      <c r="K28" s="1">
        <v>20</v>
      </c>
      <c r="L28" s="1">
        <f>E28*K28</f>
        <v>20</v>
      </c>
      <c r="M28" s="1">
        <f>J28*F28*G28</f>
        <v>1500</v>
      </c>
      <c r="N28" s="1">
        <f>M28-L28</f>
        <v>1480</v>
      </c>
      <c r="O28" s="7">
        <f>F28*G28*I28+L28</f>
        <v>36620</v>
      </c>
      <c r="P28" s="14">
        <f t="shared" si="0"/>
        <v>0.040415073730202075</v>
      </c>
      <c r="Q28" s="7">
        <f>E28*F28*G28*I28</f>
        <v>36600</v>
      </c>
      <c r="R28">
        <f>E28*N28</f>
        <v>1480</v>
      </c>
      <c r="S28" s="7">
        <f>R28*12</f>
        <v>17760</v>
      </c>
      <c r="T28" s="13">
        <f t="shared" si="1"/>
        <v>12432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2011-02-16T12:07:03Z</dcterms:created>
  <dcterms:modified xsi:type="dcterms:W3CDTF">2011-02-16T12:55:56Z</dcterms:modified>
  <cp:category/>
  <cp:version/>
  <cp:contentType/>
  <cp:contentStatus/>
</cp:coreProperties>
</file>