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0" i="1"/>
  <c r="F20"/>
  <c r="B15"/>
  <c r="I13"/>
  <c r="I11"/>
  <c r="G13"/>
  <c r="G16"/>
  <c r="E20"/>
  <c r="G15"/>
  <c r="F19"/>
  <c r="E18"/>
  <c r="F17"/>
  <c r="F18" s="1"/>
  <c r="G19" s="1"/>
  <c r="F16"/>
  <c r="F15"/>
  <c r="F14"/>
  <c r="F13"/>
  <c r="F12"/>
  <c r="D12"/>
  <c r="G18" l="1"/>
</calcChain>
</file>

<file path=xl/sharedStrings.xml><?xml version="1.0" encoding="utf-8"?>
<sst xmlns="http://schemas.openxmlformats.org/spreadsheetml/2006/main" count="31" uniqueCount="31">
  <si>
    <t>reserve</t>
  </si>
  <si>
    <t>trend line resistance tops,   inverse H&amp;S target [5980], FALL happened as 6100-5500=550+200=5750-600-5120</t>
  </si>
  <si>
    <t>point is 600-700 points rise can be vertical</t>
  </si>
  <si>
    <t>NF</t>
  </si>
  <si>
    <t>all approx. not exact</t>
  </si>
  <si>
    <t>actual short at</t>
  </si>
  <si>
    <t>may combine 4 &amp; 5 at 5790</t>
  </si>
  <si>
    <t>may increase short lower than 5845</t>
  </si>
  <si>
    <t>5850 importance : 50wma, 200dma, 100 sma, budget time others imp value, rise of 500 points from 5320 or 700 points from 5120</t>
  </si>
  <si>
    <t>pysche - routine shorts shall cover above 50%, so 5850 shall be vertical rise limit</t>
  </si>
  <si>
    <t>I planned and playing for 150 points shorting band, AS NEAR AS POSSIBLE MY TARGET [5850]</t>
  </si>
  <si>
    <t>shorting considering circumstances, uncertainties, most impt 600-700 points vertical rise to throw out shorts, call writers, put longs etc.</t>
  </si>
  <si>
    <t>qty</t>
  </si>
  <si>
    <t>TARGET = 175-250 POINTS GAIN "EVEN IN SIDEWAYS CONSOLIDATION EVEN IN BULL MARKET" [for say 50% investment, rest out at cost]</t>
  </si>
  <si>
    <t>(Target subject to revision based on circumstances)</t>
  </si>
  <si>
    <t>risk reward : 1:2 in sideways bull - may be</t>
  </si>
  <si>
    <t>RISE can happen as 5100 to 5550=450-200=5350+600=5950</t>
  </si>
  <si>
    <t>shall carry over to Oct 13, if market below 5930 [approx] close basis [stop 5930].</t>
  </si>
  <si>
    <t>see past vertical rises in NIFTY = 200 points from top gradually -7-10 days even in bull consolidation</t>
  </si>
  <si>
    <t xml:space="preserve">main point : market can give a leg down any time and when it happens min 75 points, </t>
  </si>
  <si>
    <t>book shorts in part [to see later] and wait for higher level to short.</t>
  </si>
  <si>
    <t>don’t expect profit from initial shorts, but if they give, good</t>
  </si>
  <si>
    <t>(since unable like many to be trend follower since</t>
  </si>
  <si>
    <t xml:space="preserve">did not know when trend change to up …time frame </t>
  </si>
  <si>
    <t>for trend also let to complexity, which trend…)</t>
  </si>
  <si>
    <t>AMITAGG</t>
  </si>
  <si>
    <t>(market can touch 5870-5900 and fall to 5700)</t>
  </si>
  <si>
    <t xml:space="preserve">banking on multiple gaps ups as last stage </t>
  </si>
  <si>
    <t>(market can touch 5720-5750 and fall to 5575)</t>
  </si>
  <si>
    <t>can add shorts if weakness seen at 5790</t>
  </si>
  <si>
    <t>POSITIONAL flexible SHORTING PLAN NIFTY SEP &amp; OCT 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</si>
</sst>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9" fontId="0" fillId="0" borderId="0" xfId="0" applyNumberFormat="1" applyBorder="1"/>
    <xf numFmtId="0" fontId="2" fillId="0" borderId="0" xfId="0" applyFont="1" applyBorder="1"/>
    <xf numFmtId="1" fontId="0" fillId="0" borderId="0" xfId="0" applyNumberFormat="1" applyBorder="1"/>
    <xf numFmtId="0" fontId="0" fillId="2" borderId="0" xfId="0" applyFill="1" applyBorder="1"/>
    <xf numFmtId="1" fontId="1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38"/>
  <sheetViews>
    <sheetView tabSelected="1" workbookViewId="0">
      <selection activeCell="C4" sqref="C4"/>
    </sheetView>
  </sheetViews>
  <sheetFormatPr defaultRowHeight="14.4"/>
  <cols>
    <col min="2" max="3" width="13.21875" customWidth="1"/>
  </cols>
  <sheetData>
    <row r="4" spans="1:15">
      <c r="G4" s="6"/>
    </row>
    <row r="5" spans="1:15" ht="15" thickBot="1">
      <c r="G5" s="15"/>
    </row>
    <row r="6" spans="1:15">
      <c r="A6" s="18" t="s">
        <v>25</v>
      </c>
      <c r="B6" s="2" t="s">
        <v>30</v>
      </c>
      <c r="C6" s="3"/>
      <c r="D6" s="3"/>
      <c r="E6" s="3"/>
      <c r="F6" s="3"/>
      <c r="G6" s="6" t="s">
        <v>19</v>
      </c>
      <c r="H6" s="3"/>
      <c r="I6" s="3"/>
      <c r="J6" s="3"/>
      <c r="K6" s="3"/>
      <c r="L6" s="3"/>
      <c r="M6" s="3"/>
      <c r="N6" s="3"/>
      <c r="O6" s="4"/>
    </row>
    <row r="7" spans="1:15">
      <c r="A7" s="5"/>
      <c r="B7" s="6" t="s">
        <v>22</v>
      </c>
      <c r="C7" s="6"/>
      <c r="D7" s="6"/>
      <c r="E7" s="6"/>
      <c r="F7" s="6"/>
      <c r="G7" t="s">
        <v>20</v>
      </c>
      <c r="H7" s="6"/>
      <c r="I7" s="6"/>
      <c r="J7" s="6"/>
      <c r="K7" s="6"/>
      <c r="L7" s="6"/>
      <c r="M7" s="6"/>
      <c r="N7" s="6"/>
      <c r="O7" s="7"/>
    </row>
    <row r="8" spans="1:15">
      <c r="A8" s="5"/>
      <c r="B8" s="6" t="s">
        <v>23</v>
      </c>
      <c r="C8" s="6"/>
      <c r="D8" s="6"/>
      <c r="E8" s="6"/>
      <c r="F8" s="6"/>
      <c r="G8" t="s">
        <v>21</v>
      </c>
      <c r="H8" s="6"/>
      <c r="I8" s="6"/>
      <c r="J8" s="6"/>
      <c r="K8" s="6"/>
      <c r="L8" s="6"/>
      <c r="M8" s="6"/>
      <c r="N8" s="6"/>
      <c r="O8" s="7"/>
    </row>
    <row r="9" spans="1:15">
      <c r="A9" s="5"/>
      <c r="B9" s="17" t="s">
        <v>24</v>
      </c>
      <c r="C9" s="6"/>
      <c r="D9" s="6"/>
      <c r="E9" s="6"/>
      <c r="F9" s="6"/>
      <c r="G9" t="s">
        <v>27</v>
      </c>
      <c r="H9" s="6"/>
      <c r="I9" s="6"/>
      <c r="J9" s="6"/>
      <c r="K9" s="6"/>
      <c r="L9" s="6"/>
      <c r="M9" s="6"/>
      <c r="N9" s="6"/>
      <c r="O9" s="7"/>
    </row>
    <row r="10" spans="1:15">
      <c r="A10" s="5"/>
      <c r="B10" s="17"/>
      <c r="C10" s="6"/>
      <c r="D10" s="6"/>
      <c r="E10" s="6"/>
      <c r="F10" s="6"/>
      <c r="H10" s="6"/>
      <c r="I10" s="6"/>
      <c r="J10" s="6"/>
      <c r="K10" s="6"/>
      <c r="L10" s="6"/>
      <c r="M10" s="6"/>
      <c r="N10" s="6"/>
      <c r="O10" s="7"/>
    </row>
    <row r="11" spans="1:15">
      <c r="A11" s="5"/>
      <c r="B11" s="8" t="s">
        <v>4</v>
      </c>
      <c r="C11" s="6"/>
      <c r="D11" s="8" t="s">
        <v>3</v>
      </c>
      <c r="E11" s="6" t="s">
        <v>12</v>
      </c>
      <c r="F11" s="6"/>
      <c r="G11" s="6"/>
      <c r="H11" s="6"/>
      <c r="I11" s="6">
        <f>6100-5100</f>
        <v>1000</v>
      </c>
      <c r="J11" s="6"/>
      <c r="K11" s="6"/>
      <c r="L11" s="6"/>
      <c r="M11" s="6"/>
      <c r="N11" s="6"/>
      <c r="O11" s="7"/>
    </row>
    <row r="12" spans="1:15">
      <c r="A12" s="5">
        <v>1</v>
      </c>
      <c r="B12" s="6" t="s">
        <v>5</v>
      </c>
      <c r="C12" s="9">
        <v>0.5</v>
      </c>
      <c r="D12" s="10">
        <f>5685</f>
        <v>5685</v>
      </c>
      <c r="E12" s="6">
        <v>300</v>
      </c>
      <c r="F12" s="6">
        <f t="shared" ref="F12:F17" si="0">D12*E12</f>
        <v>1705500</v>
      </c>
      <c r="G12" s="6"/>
      <c r="H12" s="6"/>
      <c r="I12" s="6"/>
      <c r="J12" s="6"/>
      <c r="K12" s="6"/>
      <c r="L12" s="6"/>
      <c r="M12" s="6"/>
      <c r="N12" s="6"/>
      <c r="O12" s="7"/>
    </row>
    <row r="13" spans="1:15">
      <c r="A13" s="5">
        <v>2</v>
      </c>
      <c r="B13" s="6"/>
      <c r="C13" s="6"/>
      <c r="D13" s="6">
        <v>5750</v>
      </c>
      <c r="E13" s="6">
        <v>50</v>
      </c>
      <c r="F13" s="6">
        <f t="shared" si="0"/>
        <v>287500</v>
      </c>
      <c r="G13" s="11">
        <f>(F12+F13)/SUM(E12:E13)</f>
        <v>5694.2857142857147</v>
      </c>
      <c r="H13" s="6"/>
      <c r="I13" s="6">
        <f>660+5120</f>
        <v>5780</v>
      </c>
      <c r="J13" s="6"/>
      <c r="K13" s="6"/>
      <c r="L13" s="6"/>
      <c r="M13" s="6"/>
      <c r="N13" s="6"/>
      <c r="O13" s="7"/>
    </row>
    <row r="14" spans="1:15">
      <c r="A14" s="5">
        <v>3</v>
      </c>
      <c r="B14" s="6"/>
      <c r="C14" s="6"/>
      <c r="D14" s="6">
        <v>5775</v>
      </c>
      <c r="E14" s="6">
        <v>50</v>
      </c>
      <c r="F14" s="6">
        <f t="shared" si="0"/>
        <v>288750</v>
      </c>
      <c r="G14" s="6"/>
      <c r="H14" s="6"/>
      <c r="I14" s="6"/>
      <c r="J14" s="6"/>
      <c r="K14" s="6"/>
      <c r="L14" s="6"/>
      <c r="M14" s="6"/>
      <c r="N14" s="6"/>
      <c r="O14" s="7"/>
    </row>
    <row r="15" spans="1:15">
      <c r="A15" s="5">
        <v>4</v>
      </c>
      <c r="B15" s="6">
        <f>660+5120</f>
        <v>5780</v>
      </c>
      <c r="C15" s="9">
        <v>0.66</v>
      </c>
      <c r="D15" s="6">
        <v>5790</v>
      </c>
      <c r="E15" s="6">
        <v>50</v>
      </c>
      <c r="F15" s="6">
        <f t="shared" si="0"/>
        <v>289500</v>
      </c>
      <c r="G15" s="11">
        <f>SUM(F12:F15)/SUM(E12:E15)</f>
        <v>5713.8888888888887</v>
      </c>
      <c r="H15" s="6"/>
      <c r="I15" s="6" t="s">
        <v>29</v>
      </c>
      <c r="J15" s="6"/>
      <c r="K15" s="6"/>
      <c r="L15" s="6"/>
      <c r="M15" s="6"/>
      <c r="N15" s="6"/>
      <c r="O15" s="7"/>
    </row>
    <row r="16" spans="1:15">
      <c r="A16" s="5">
        <v>5</v>
      </c>
      <c r="B16" s="6"/>
      <c r="C16" s="6"/>
      <c r="D16" s="6">
        <v>5825</v>
      </c>
      <c r="E16" s="6">
        <v>100</v>
      </c>
      <c r="F16" s="6">
        <f t="shared" si="0"/>
        <v>582500</v>
      </c>
      <c r="G16" s="11">
        <f>SUM(F12:F16)/SUM(E12:E16)</f>
        <v>5734.090909090909</v>
      </c>
      <c r="H16" s="6"/>
      <c r="I16" s="10" t="s">
        <v>6</v>
      </c>
      <c r="J16" s="6"/>
      <c r="K16" s="6"/>
      <c r="L16" s="6"/>
      <c r="M16" s="6"/>
      <c r="N16" s="6"/>
      <c r="O16" s="7"/>
    </row>
    <row r="17" spans="1:15">
      <c r="A17" s="5">
        <v>6</v>
      </c>
      <c r="B17" s="6"/>
      <c r="C17" s="6"/>
      <c r="D17" s="12">
        <v>5845</v>
      </c>
      <c r="E17" s="12">
        <v>300</v>
      </c>
      <c r="F17" s="6">
        <f t="shared" si="0"/>
        <v>1753500</v>
      </c>
      <c r="G17" s="6"/>
      <c r="H17" s="6"/>
      <c r="I17" s="6" t="s">
        <v>7</v>
      </c>
      <c r="J17" s="6"/>
      <c r="K17" s="6"/>
      <c r="L17" s="6"/>
      <c r="M17" s="6"/>
      <c r="N17" s="6"/>
      <c r="O17" s="7"/>
    </row>
    <row r="18" spans="1:15">
      <c r="A18" s="5">
        <v>7</v>
      </c>
      <c r="B18" s="6"/>
      <c r="C18" s="6"/>
      <c r="D18" s="6"/>
      <c r="E18" s="8">
        <f>SUM(E12:E17)</f>
        <v>850</v>
      </c>
      <c r="F18" s="6">
        <f>SUM(F12:F17)</f>
        <v>4907250</v>
      </c>
      <c r="G18" s="13">
        <f>F18/E18</f>
        <v>5773.2352941176468</v>
      </c>
      <c r="H18" s="6"/>
      <c r="I18" s="6"/>
      <c r="J18" s="6"/>
      <c r="K18" s="6"/>
      <c r="L18" s="6"/>
      <c r="M18" s="6"/>
      <c r="N18" s="6"/>
      <c r="O18" s="7"/>
    </row>
    <row r="19" spans="1:15">
      <c r="A19" s="5">
        <v>8</v>
      </c>
      <c r="B19" s="6"/>
      <c r="C19" s="6" t="s">
        <v>0</v>
      </c>
      <c r="D19" s="6">
        <v>5930</v>
      </c>
      <c r="E19" s="8">
        <v>150</v>
      </c>
      <c r="F19" s="6">
        <f>E19*D19</f>
        <v>889500</v>
      </c>
      <c r="G19" s="11">
        <f>SUM(F18:F19)/SUM(E18:E19)</f>
        <v>5796.75</v>
      </c>
      <c r="H19" s="6"/>
      <c r="I19" s="6"/>
      <c r="J19" s="6"/>
      <c r="K19" s="6"/>
      <c r="L19" s="6"/>
      <c r="M19" s="6"/>
      <c r="N19" s="6"/>
      <c r="O19" s="7"/>
    </row>
    <row r="20" spans="1:15">
      <c r="A20" s="5"/>
      <c r="B20" s="6"/>
      <c r="C20" s="6"/>
      <c r="D20" s="6"/>
      <c r="E20" s="1">
        <f>SUM(E18:E19)</f>
        <v>1000</v>
      </c>
      <c r="F20" s="1">
        <f>F18+F19</f>
        <v>5796750</v>
      </c>
      <c r="G20" s="6"/>
      <c r="H20" s="6"/>
      <c r="I20" s="6">
        <f>F20*0.2</f>
        <v>1159350</v>
      </c>
      <c r="J20" s="6"/>
      <c r="K20" s="6"/>
      <c r="L20" s="6"/>
      <c r="M20" s="6"/>
      <c r="N20" s="6"/>
      <c r="O20" s="7"/>
    </row>
    <row r="21" spans="1: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>
      <c r="A22" s="5"/>
      <c r="B22" s="6"/>
      <c r="C22" s="6"/>
      <c r="D22" s="6">
        <v>6022</v>
      </c>
      <c r="E22" s="6"/>
      <c r="F22" s="6" t="s">
        <v>1</v>
      </c>
      <c r="G22" s="6"/>
      <c r="H22" s="6"/>
      <c r="I22" s="6"/>
      <c r="J22" s="6"/>
      <c r="K22" s="6"/>
      <c r="L22" s="6"/>
      <c r="M22" s="6"/>
      <c r="N22" s="6"/>
      <c r="O22" s="7"/>
    </row>
    <row r="23" spans="1:15">
      <c r="A23" s="5"/>
      <c r="B23" s="6"/>
      <c r="C23" s="6"/>
      <c r="D23" s="6"/>
      <c r="E23" s="6"/>
      <c r="F23" s="6" t="s">
        <v>16</v>
      </c>
      <c r="G23" s="6"/>
      <c r="H23" s="6"/>
      <c r="I23" s="6"/>
      <c r="J23" s="6"/>
      <c r="K23" s="6"/>
      <c r="L23" s="6"/>
      <c r="M23" s="6"/>
      <c r="N23" s="6"/>
      <c r="O23" s="7"/>
    </row>
    <row r="24" spans="1:15">
      <c r="A24" s="5"/>
      <c r="B24" s="6"/>
      <c r="C24" s="6"/>
      <c r="D24" s="6"/>
      <c r="E24" s="6"/>
      <c r="F24" s="6" t="s">
        <v>2</v>
      </c>
      <c r="G24" s="6"/>
      <c r="H24" s="6"/>
      <c r="I24" s="6"/>
      <c r="J24" s="6"/>
      <c r="K24" s="6"/>
      <c r="L24" s="6"/>
      <c r="M24" s="6"/>
      <c r="N24" s="6"/>
      <c r="O24" s="7"/>
    </row>
    <row r="25" spans="1: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1:15">
      <c r="A26" s="5"/>
      <c r="B26" s="6"/>
      <c r="C26" s="6"/>
      <c r="D26" s="6"/>
      <c r="E26" s="6" t="s">
        <v>17</v>
      </c>
      <c r="F26" s="6"/>
      <c r="G26" s="6"/>
      <c r="H26" s="6"/>
      <c r="I26" s="6"/>
      <c r="J26" s="6"/>
      <c r="K26" s="6"/>
      <c r="L26" s="6" t="s">
        <v>15</v>
      </c>
      <c r="M26" s="6"/>
      <c r="N26" s="6"/>
      <c r="O26" s="7"/>
    </row>
    <row r="27" spans="1: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5">
      <c r="A28" s="5"/>
      <c r="B28" s="8" t="s">
        <v>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5">
      <c r="A29" s="5"/>
      <c r="B29" s="6"/>
      <c r="C29" s="6" t="s">
        <v>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1:15">
      <c r="A31" s="5"/>
      <c r="B31" s="6" t="s">
        <v>10</v>
      </c>
      <c r="C31" s="6"/>
      <c r="D31" s="6"/>
      <c r="E31" s="6"/>
      <c r="F31" s="6"/>
      <c r="G31" s="6"/>
      <c r="H31" s="6"/>
      <c r="I31" s="6"/>
      <c r="J31" s="10" t="s">
        <v>26</v>
      </c>
      <c r="K31" s="6"/>
      <c r="L31" s="6"/>
      <c r="M31" s="6"/>
      <c r="N31" s="6"/>
      <c r="O31" s="7"/>
    </row>
    <row r="32" spans="1:15">
      <c r="A32" s="5"/>
      <c r="B32" s="6"/>
      <c r="C32" s="6"/>
      <c r="D32" s="6"/>
      <c r="E32" s="6"/>
      <c r="F32" s="6"/>
      <c r="G32" s="6"/>
      <c r="H32" s="6"/>
      <c r="I32" s="6"/>
      <c r="J32" s="10" t="s">
        <v>28</v>
      </c>
      <c r="K32" s="6"/>
      <c r="L32" s="6"/>
      <c r="M32" s="6"/>
      <c r="N32" s="6"/>
      <c r="O32" s="7"/>
    </row>
    <row r="33" spans="1:15">
      <c r="A33" s="5"/>
      <c r="B33" s="6" t="s">
        <v>11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1: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5">
      <c r="A35" s="5"/>
      <c r="B35" s="8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1:15">
      <c r="A36" s="5"/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1:1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1:15" ht="15" thickBot="1">
      <c r="A38" s="14"/>
      <c r="B38" s="15" t="s">
        <v>18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amitaggarwal</dc:creator>
  <cp:lastModifiedBy>amitaggarwal</cp:lastModifiedBy>
  <dcterms:created xsi:type="dcterms:W3CDTF">2013-09-07T23:09:30Z</dcterms:created>
  <dcterms:modified xsi:type="dcterms:W3CDTF">2013-09-08T17:54:21Z</dcterms:modified>
</cp:coreProperties>
</file>