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Views'!$A$9:$F$237</definedName>
  </definedNames>
  <calcPr calcId="145621"/>
</workbook>
</file>

<file path=xl/calcChain.xml><?xml version="1.0" encoding="utf-8"?>
<calcChain xmlns="http://schemas.openxmlformats.org/spreadsheetml/2006/main">
  <c r="H4" i="3" l="1"/>
  <c r="N16" i="3"/>
  <c r="N15" i="3"/>
  <c r="N14" i="3"/>
  <c r="N13" i="3"/>
  <c r="N12" i="3"/>
  <c r="N11" i="3"/>
  <c r="N10" i="3"/>
  <c r="N9" i="3"/>
  <c r="F18" i="3"/>
  <c r="G17" i="3"/>
  <c r="G44" i="3" s="1"/>
  <c r="H3" i="3" s="1"/>
  <c r="N44" i="3" l="1"/>
  <c r="H2" i="3" s="1"/>
  <c r="F16" i="3"/>
  <c r="F14" i="3"/>
  <c r="F15" i="3"/>
  <c r="F13" i="3"/>
  <c r="F12" i="3"/>
  <c r="F11" i="3"/>
  <c r="F10" i="3"/>
  <c r="F9" i="3"/>
  <c r="F44" i="3" l="1"/>
  <c r="H1" i="3" s="1"/>
  <c r="H5" i="3" s="1"/>
</calcChain>
</file>

<file path=xl/sharedStrings.xml><?xml version="1.0" encoding="utf-8"?>
<sst xmlns="http://schemas.openxmlformats.org/spreadsheetml/2006/main" count="1184" uniqueCount="93">
  <si>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</si>
  <si>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</si>
  <si>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</si>
  <si>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</si>
  <si>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</si>
  <si>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</si>
  <si>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</si>
  <si>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</si>
  <si>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</si>
  <si>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</si>
  <si>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</si>
  <si>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</si>
  <si>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</si>
  <si>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</si>
  <si>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</si>
  <si>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</si>
  <si>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</si>
  <si>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</si>
  <si>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</si>
  <si>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</si>
  <si>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</si>
  <si>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</si>
  <si>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</si>
  <si>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</si>
  <si>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</si>
  <si>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</si>
  <si>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</si>
  <si>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</si>
  <si>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</si>
  <si>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</si>
  <si>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</si>
  <si>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</si>
  <si>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</si>
  <si>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</si>
  <si>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</si>
  <si>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</si>
  <si>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</si>
  <si>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</si>
  <si>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</si>
  <si>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</si>
  <si>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</si>
  <si>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</si>
  <si>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</si>
  <si>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</si>
  <si>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</si>
  <si>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</si>
  <si>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</si>
  <si>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</si>
  <si>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</si>
  <si>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</si>
  <si>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</si>
  <si>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</si>
  <si>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</si>
  <si>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</si>
  <si>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</si>
  <si>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</si>
  <si>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</si>
  <si>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</si>
  <si>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</si>
  <si>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</si>
  <si>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</si>
  <si>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</si>
  <si>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</si>
  <si>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</si>
  <si>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</si>
  <si>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</si>
  <si>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</si>
  <si>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</si>
  <si>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</si>
  <si>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</si>
  <si>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</si>
  <si>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</si>
  <si>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</si>
  <si>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</si>
  <si>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</si>
  <si>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</si>
  <si>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</si>
  <si>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</si>
  <si>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</si>
  <si>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</si>
  <si>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</si>
  <si>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</si>
  <si>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</si>
  <si>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</si>
  <si>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</si>
  <si>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</si>
  <si>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</si>
  <si>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</si>
  <si>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</si>
  <si>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</si>
  <si>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 xml:space="preserve">TOTAL P&amp;L </t>
  </si>
  <si>
    <t>Total Notional P&amp;L LONGS</t>
  </si>
  <si>
    <t>Total Notional P&amp;L SHORTS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</si>
</sst>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237"/>
  <sheetViews>
    <sheetView tabSelected="1" zoomScaleNormal="100" workbookViewId="0">
      <selection activeCell="K193" sqref="K193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</sheetData>
  <autoFilter ref="A9:F237">
    <filterColumn colId="0">
      <filters>
        <dateGroupItem year="2018" month="6" day="26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P30" sqref="P30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1.5703125" style="1" customWidth="1"/>
    <col min="7" max="7" width="12.140625" style="1" bestFit="1" customWidth="1"/>
    <col min="8" max="8" width="10.7109375" customWidth="1"/>
    <col min="9" max="9" width="13.140625" bestFit="1" customWidth="1"/>
    <col min="10" max="10" width="9.85546875" style="1" bestFit="1" customWidth="1"/>
    <col min="11" max="11" width="6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16" t="s">
        <v>91</v>
      </c>
      <c r="F1" s="16"/>
      <c r="G1" s="16"/>
      <c r="H1" s="2">
        <f>F44</f>
        <v>15989.999999999898</v>
      </c>
    </row>
    <row r="2" spans="1:15" x14ac:dyDescent="0.25">
      <c r="E2" s="16" t="s">
        <v>92</v>
      </c>
      <c r="F2" s="16"/>
      <c r="G2" s="16"/>
      <c r="H2" s="2">
        <f>N44</f>
        <v>76374.999999999956</v>
      </c>
    </row>
    <row r="3" spans="1:15" x14ac:dyDescent="0.25">
      <c r="E3" s="16" t="s">
        <v>88</v>
      </c>
      <c r="F3" s="16"/>
      <c r="G3" s="16"/>
      <c r="H3" s="2">
        <f>G44</f>
        <v>-28325.000000000033</v>
      </c>
    </row>
    <row r="4" spans="1:15" x14ac:dyDescent="0.25">
      <c r="E4" s="16" t="s">
        <v>89</v>
      </c>
      <c r="F4" s="16"/>
      <c r="G4" s="16"/>
      <c r="H4" s="2">
        <f>O44</f>
        <v>0</v>
      </c>
    </row>
    <row r="5" spans="1:15" x14ac:dyDescent="0.25">
      <c r="E5" s="17" t="s">
        <v>90</v>
      </c>
      <c r="F5" s="17"/>
      <c r="G5" s="17"/>
      <c r="H5" s="12">
        <f>SUM(H1:H4)</f>
        <v>64039.999999999825</v>
      </c>
    </row>
    <row r="6" spans="1:15" x14ac:dyDescent="0.25">
      <c r="E6" s="15"/>
      <c r="F6" s="15"/>
      <c r="G6" s="15"/>
    </row>
    <row r="7" spans="1:15" x14ac:dyDescent="0.25">
      <c r="E7" s="14"/>
      <c r="F7" s="14"/>
      <c r="G7" s="14"/>
    </row>
    <row r="8" spans="1:15" x14ac:dyDescent="0.25">
      <c r="A8" s="12" t="s">
        <v>84</v>
      </c>
      <c r="B8" s="12" t="s">
        <v>80</v>
      </c>
      <c r="C8" s="12" t="s">
        <v>81</v>
      </c>
      <c r="D8" s="12" t="s">
        <v>82</v>
      </c>
      <c r="E8" s="13" t="s">
        <v>83</v>
      </c>
      <c r="F8" s="13" t="s">
        <v>85</v>
      </c>
      <c r="G8" s="13" t="s">
        <v>86</v>
      </c>
      <c r="I8" s="12" t="s">
        <v>84</v>
      </c>
      <c r="J8" s="12" t="s">
        <v>87</v>
      </c>
      <c r="K8" s="12" t="s">
        <v>81</v>
      </c>
      <c r="L8" s="12" t="s">
        <v>82</v>
      </c>
      <c r="M8" s="13" t="s">
        <v>83</v>
      </c>
      <c r="N8" s="13" t="s">
        <v>85</v>
      </c>
      <c r="O8" s="13" t="s">
        <v>86</v>
      </c>
    </row>
    <row r="9" spans="1:15" x14ac:dyDescent="0.25">
      <c r="A9" s="2" t="s">
        <v>70</v>
      </c>
      <c r="B9" s="2">
        <v>26496</v>
      </c>
      <c r="C9" s="2">
        <v>26601</v>
      </c>
      <c r="D9" s="2"/>
      <c r="E9" s="2">
        <v>40</v>
      </c>
      <c r="F9" s="2">
        <f>(C9-B9)*E9</f>
        <v>4200</v>
      </c>
      <c r="G9" s="2"/>
      <c r="I9" s="2" t="s">
        <v>16</v>
      </c>
      <c r="J9" s="2">
        <v>2830</v>
      </c>
      <c r="K9" s="2">
        <v>2816</v>
      </c>
      <c r="L9" s="2"/>
      <c r="M9" s="2">
        <v>250</v>
      </c>
      <c r="N9" s="2">
        <f>(J9-K9)*M9</f>
        <v>3500</v>
      </c>
      <c r="O9" s="2"/>
    </row>
    <row r="10" spans="1:15" x14ac:dyDescent="0.25">
      <c r="A10" s="2" t="s">
        <v>14</v>
      </c>
      <c r="B10" s="2">
        <v>1253</v>
      </c>
      <c r="C10" s="2">
        <v>1274</v>
      </c>
      <c r="D10" s="2"/>
      <c r="E10" s="2">
        <v>600</v>
      </c>
      <c r="F10" s="2">
        <f>(C10-B10)*E10</f>
        <v>12600</v>
      </c>
      <c r="G10" s="2"/>
      <c r="I10" s="2" t="s">
        <v>21</v>
      </c>
      <c r="J10" s="2">
        <v>75.45</v>
      </c>
      <c r="K10" s="2">
        <v>73.2</v>
      </c>
      <c r="L10" s="2"/>
      <c r="M10" s="2">
        <v>7500</v>
      </c>
      <c r="N10" s="2">
        <f>(J10-K10)*M10</f>
        <v>16875</v>
      </c>
      <c r="O10" s="2"/>
    </row>
    <row r="11" spans="1:15" x14ac:dyDescent="0.25">
      <c r="A11" s="2" t="s">
        <v>27</v>
      </c>
      <c r="B11" s="2">
        <v>2316</v>
      </c>
      <c r="C11" s="2">
        <v>2267</v>
      </c>
      <c r="D11" s="2"/>
      <c r="E11" s="2">
        <v>250</v>
      </c>
      <c r="F11" s="2">
        <f>(C11-B11)*E11</f>
        <v>-12250</v>
      </c>
      <c r="G11" s="2"/>
      <c r="I11" s="2" t="s">
        <v>57</v>
      </c>
      <c r="J11" s="2">
        <v>307</v>
      </c>
      <c r="K11" s="2">
        <v>276.60000000000002</v>
      </c>
      <c r="L11" s="2"/>
      <c r="M11" s="2">
        <v>1500</v>
      </c>
      <c r="N11" s="2">
        <f>(J11-K11)*M11</f>
        <v>45599.999999999964</v>
      </c>
      <c r="O11" s="2"/>
    </row>
    <row r="12" spans="1:15" x14ac:dyDescent="0.25">
      <c r="A12" s="2" t="s">
        <v>33</v>
      </c>
      <c r="B12" s="2">
        <v>2057</v>
      </c>
      <c r="C12" s="2">
        <v>2093.1999999999998</v>
      </c>
      <c r="D12" s="2"/>
      <c r="E12" s="2">
        <v>500</v>
      </c>
      <c r="F12" s="2">
        <f>(C12-B12)*E12</f>
        <v>18099.999999999909</v>
      </c>
      <c r="G12" s="2"/>
      <c r="I12" s="2" t="s">
        <v>41</v>
      </c>
      <c r="J12" s="2">
        <v>170</v>
      </c>
      <c r="K12" s="2">
        <v>166.8</v>
      </c>
      <c r="L12" s="2"/>
      <c r="M12" s="2">
        <v>3000</v>
      </c>
      <c r="N12" s="2">
        <f>(J12-K12)*M12</f>
        <v>9599.9999999999654</v>
      </c>
      <c r="O12" s="2"/>
    </row>
    <row r="13" spans="1:15" x14ac:dyDescent="0.25">
      <c r="A13" s="2" t="s">
        <v>42</v>
      </c>
      <c r="B13" s="2">
        <v>1960</v>
      </c>
      <c r="C13" s="2">
        <v>1983.3</v>
      </c>
      <c r="D13" s="2"/>
      <c r="E13" s="2">
        <v>300</v>
      </c>
      <c r="F13" s="2">
        <f>(C13-B13)*E13</f>
        <v>6989.9999999999864</v>
      </c>
      <c r="G13" s="2"/>
      <c r="I13" s="2" t="s">
        <v>52</v>
      </c>
      <c r="J13" s="2">
        <v>79.8</v>
      </c>
      <c r="K13" s="2">
        <v>79.599999999999994</v>
      </c>
      <c r="L13" s="2"/>
      <c r="M13" s="2">
        <v>4000</v>
      </c>
      <c r="N13" s="2">
        <f>(J13-K13)*M13</f>
        <v>800.00000000001137</v>
      </c>
      <c r="O13" s="2"/>
    </row>
    <row r="14" spans="1:15" x14ac:dyDescent="0.25">
      <c r="A14" s="2" t="s">
        <v>66</v>
      </c>
      <c r="B14" s="2">
        <v>333</v>
      </c>
      <c r="C14" s="2">
        <v>336</v>
      </c>
      <c r="D14" s="2"/>
      <c r="E14" s="2">
        <v>1750</v>
      </c>
      <c r="F14" s="2">
        <f t="shared" ref="F14:F18" si="0">(C14-B14)*E14</f>
        <v>5250</v>
      </c>
      <c r="G14" s="2"/>
      <c r="I14" s="2" t="s">
        <v>22</v>
      </c>
      <c r="J14" s="2">
        <v>17605</v>
      </c>
      <c r="K14" s="2">
        <v>17605</v>
      </c>
      <c r="L14" s="2"/>
      <c r="M14" s="2">
        <v>25</v>
      </c>
      <c r="N14" s="2">
        <f>(J14-K14)*M14</f>
        <v>0</v>
      </c>
      <c r="O14" s="2"/>
    </row>
    <row r="15" spans="1:15" x14ac:dyDescent="0.25">
      <c r="A15" s="2" t="s">
        <v>69</v>
      </c>
      <c r="B15" s="2">
        <v>10821</v>
      </c>
      <c r="C15" s="2">
        <v>10769</v>
      </c>
      <c r="D15" s="2"/>
      <c r="E15" s="2">
        <v>75</v>
      </c>
      <c r="F15" s="2">
        <f t="shared" si="0"/>
        <v>-3900</v>
      </c>
      <c r="G15" s="2"/>
      <c r="I15" s="2" t="s">
        <v>59</v>
      </c>
      <c r="J15" s="2">
        <v>75.099999999999994</v>
      </c>
      <c r="K15" s="2">
        <v>75.099999999999994</v>
      </c>
      <c r="L15" s="2"/>
      <c r="M15" s="2">
        <v>9000</v>
      </c>
      <c r="N15" s="2">
        <f>(J15-K15)*M15</f>
        <v>0</v>
      </c>
      <c r="O15" s="2"/>
    </row>
    <row r="16" spans="1:15" x14ac:dyDescent="0.25">
      <c r="A16" s="2" t="s">
        <v>25</v>
      </c>
      <c r="B16" s="2">
        <v>615</v>
      </c>
      <c r="C16" s="2">
        <v>600</v>
      </c>
      <c r="D16" s="2"/>
      <c r="E16" s="2">
        <v>1000</v>
      </c>
      <c r="F16" s="2">
        <f t="shared" si="0"/>
        <v>-15000</v>
      </c>
      <c r="G16" s="2"/>
      <c r="I16" s="2" t="s">
        <v>65</v>
      </c>
      <c r="J16" s="2">
        <v>257.60000000000002</v>
      </c>
      <c r="K16" s="2">
        <v>257.60000000000002</v>
      </c>
      <c r="L16" s="2"/>
      <c r="M16" s="2">
        <v>2400</v>
      </c>
      <c r="N16" s="2">
        <f>(J16-K16)*M16</f>
        <v>0</v>
      </c>
      <c r="O16" s="2"/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/>
      <c r="J17" s="2"/>
      <c r="K17" s="2"/>
      <c r="L17" s="2"/>
      <c r="M17" s="2"/>
      <c r="N17" s="2"/>
      <c r="O17" s="2"/>
    </row>
    <row r="18" spans="1:15" x14ac:dyDescent="0.25">
      <c r="A18" s="2" t="s">
        <v>56</v>
      </c>
      <c r="B18" s="2">
        <v>572.79999999999995</v>
      </c>
      <c r="C18" s="2">
        <v>572.79999999999995</v>
      </c>
      <c r="D18" s="2"/>
      <c r="E18" s="2">
        <v>1100</v>
      </c>
      <c r="F18" s="2">
        <f t="shared" si="0"/>
        <v>0</v>
      </c>
      <c r="G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4" x14ac:dyDescent="0.25">
      <c r="F44" s="1">
        <f>SUM(F9:F43)</f>
        <v>15989.999999999898</v>
      </c>
      <c r="G44" s="1">
        <f>SUM(G9:G43)</f>
        <v>-28325.000000000033</v>
      </c>
      <c r="N44" s="1">
        <f>SUM(N9:N43)</f>
        <v>76374.999999999956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2018-06-26T11:54:53Z</dcterms:modified>
</cp:coreProperties>
</file>