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6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<sst xmlns="http://schemas.openxmlformats.org/spreadsheetml/2006/main" count="34" uniqueCount="29">
  <si>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Trade Time </t>
  </si>
  <si>
    <t>Security</t>
  </si>
  <si>
    <t xml:space="preserve">Buy/Sell </t>
  </si>
  <si>
    <t xml:space="preserve">Qty </t>
  </si>
  <si>
    <t xml:space="preserve">Gross Rate Per Security(Rs.) </t>
  </si>
  <si>
    <t xml:space="preserve">Total(Rs.) </t>
  </si>
  <si>
    <t xml:space="preserve">BUY </t>
  </si>
  <si>
    <t xml:space="preserve">SELL </t>
  </si>
  <si>
    <t xml:space="preserve"> </t>
  </si>
  <si>
    <t>Turnover</t>
  </si>
  <si>
    <t xml:space="preserve"> OPTIDXNIFTY28APR2011-5700-CE </t>
  </si>
  <si>
    <t>Brokerage</t>
  </si>
  <si>
    <t>Stamp Duty</t>
  </si>
  <si>
    <t>Service Tax Calc</t>
  </si>
  <si>
    <t xml:space="preserve">Education Cess </t>
  </si>
  <si>
    <t>Higher Edu Cess</t>
  </si>
  <si>
    <t>Total Transaction Charge</t>
  </si>
  <si>
    <t>STT Total</t>
  </si>
  <si>
    <t>Transaction Charge (% of buy+sell values)</t>
  </si>
  <si>
    <t>Stamp Duty (% of buy+sell values)</t>
  </si>
  <si>
    <t>Service Tax (% of Brok+Transaction Charge)</t>
  </si>
  <si>
    <t>SEBI Charges (% of buy+sell values)</t>
  </si>
  <si>
    <t xml:space="preserve">Brokerage (Total) Rs. </t>
  </si>
  <si>
    <t>Total Turnover</t>
  </si>
  <si>
    <t>points</t>
  </si>
  <si>
    <t>BREAK EVEN</t>
  </si>
  <si>
    <t>Total trading cost of trading 2 Buy+Sell</t>
  </si>
  <si>
    <t>Trading Cost of One single Buy+Sell</t>
  </si>
  <si>
    <t>STT Calc (% of Sell value only)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</si>
</sst>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57" applyNumberFormat="1" applyFont="1" applyBorder="1" applyAlignment="1">
      <alignment/>
    </xf>
    <xf numFmtId="2" fontId="0" fillId="0" borderId="0" xfId="0" applyNumberFormat="1" applyAlignment="1">
      <alignment/>
    </xf>
    <xf numFmtId="10" fontId="0" fillId="0" borderId="10" xfId="57" applyNumberFormat="1" applyFont="1" applyBorder="1" applyAlignment="1">
      <alignment/>
    </xf>
    <xf numFmtId="9" fontId="0" fillId="0" borderId="10" xfId="57" applyFont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3" fontId="0" fillId="0" borderId="0" xfId="42" applyNumberFormat="1" applyFont="1" applyAlignment="1">
      <alignment/>
    </xf>
    <xf numFmtId="0" fontId="33" fillId="0" borderId="0" xfId="0" applyFont="1" applyAlignment="1">
      <alignment/>
    </xf>
    <xf numFmtId="43" fontId="33" fillId="0" borderId="0" xfId="42" applyNumberFormat="1" applyFont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2" fontId="0" fillId="7" borderId="10" xfId="0" applyNumberFormat="1" applyFill="1" applyBorder="1" applyAlignment="1">
      <alignment/>
    </xf>
    <xf numFmtId="0" fontId="35" fillId="7" borderId="10" xfId="0" applyFont="1" applyFill="1" applyBorder="1" applyAlignment="1">
      <alignment/>
    </xf>
    <xf numFmtId="2" fontId="35" fillId="7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166" fontId="3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N35"/>
  <sheetViews>
    <sheetView tabSelected="1" zoomScalePageLayoutView="0" workbookViewId="0" topLeftCell="C19">
      <selection activeCell="H32" sqref="H32"/>
    </sheetView>
  </sheetViews>
  <sheetFormatPr defaultColWidth="9.140625" defaultRowHeight="15"/>
  <cols>
    <col min="4" max="4" width="39.57421875" style="0" customWidth="1"/>
    <col min="5" max="5" width="26.140625" style="0" bestFit="1" customWidth="1"/>
    <col min="7" max="7" width="12.7109375" style="0" customWidth="1"/>
    <col min="8" max="8" width="17.57421875" style="0" customWidth="1"/>
    <col min="9" max="9" width="13.00390625" style="0" customWidth="1"/>
    <col min="10" max="10" width="15.140625" style="0" customWidth="1"/>
    <col min="11" max="11" width="12.57421875" style="0" customWidth="1"/>
    <col min="14" max="14" width="21.00390625" style="0" bestFit="1" customWidth="1"/>
  </cols>
  <sheetData>
    <row r="10" spans="3:10" ht="45">
      <c r="C10" s="14" t="s">
        <v>0</v>
      </c>
      <c r="D10" s="14" t="s">
        <v>1</v>
      </c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22</v>
      </c>
      <c r="J10" s="14" t="s">
        <v>9</v>
      </c>
    </row>
    <row r="12" spans="3:14" ht="15">
      <c r="C12" s="11">
        <v>0.38969907407407406</v>
      </c>
      <c r="D12" t="s">
        <v>10</v>
      </c>
      <c r="E12" s="12" t="s">
        <v>6</v>
      </c>
      <c r="F12">
        <v>50</v>
      </c>
      <c r="G12" s="12">
        <v>126.45</v>
      </c>
      <c r="H12">
        <f>G12*50</f>
        <v>6322.5</v>
      </c>
      <c r="I12" s="12">
        <v>9</v>
      </c>
      <c r="N12" s="1"/>
    </row>
    <row r="13" spans="3:14" ht="15">
      <c r="C13" s="11">
        <v>0.3945023148148148</v>
      </c>
      <c r="D13" t="s">
        <v>10</v>
      </c>
      <c r="E13" s="12" t="s">
        <v>7</v>
      </c>
      <c r="F13">
        <v>50</v>
      </c>
      <c r="G13" s="12">
        <v>128.8</v>
      </c>
      <c r="H13">
        <f>G13*50</f>
        <v>6440.000000000001</v>
      </c>
      <c r="I13" s="12">
        <v>9</v>
      </c>
      <c r="J13" s="15">
        <f>H13+H12</f>
        <v>12762.5</v>
      </c>
      <c r="N13" s="1"/>
    </row>
    <row r="14" spans="3:14" ht="15">
      <c r="C14" s="11">
        <v>0.4065856481481482</v>
      </c>
      <c r="D14" t="s">
        <v>10</v>
      </c>
      <c r="E14" s="12" t="s">
        <v>6</v>
      </c>
      <c r="F14">
        <v>50</v>
      </c>
      <c r="G14" s="12">
        <v>147.45</v>
      </c>
      <c r="H14">
        <f>G14*50</f>
        <v>7372.499999999999</v>
      </c>
      <c r="I14" s="12">
        <v>9</v>
      </c>
      <c r="J14" s="15"/>
      <c r="N14" s="1"/>
    </row>
    <row r="15" spans="3:14" ht="15">
      <c r="C15" s="11">
        <v>0.40902777777777777</v>
      </c>
      <c r="D15" t="s">
        <v>10</v>
      </c>
      <c r="E15" s="12" t="s">
        <v>7</v>
      </c>
      <c r="F15">
        <v>50</v>
      </c>
      <c r="G15" s="12">
        <v>159.05</v>
      </c>
      <c r="H15">
        <f>G15*50</f>
        <v>7952.500000000001</v>
      </c>
      <c r="I15" s="12">
        <v>9</v>
      </c>
      <c r="J15" s="15">
        <f>H15+H14</f>
        <v>15325</v>
      </c>
      <c r="N15" s="1"/>
    </row>
    <row r="16" spans="9:10" ht="15">
      <c r="I16" s="13">
        <f>SUM(I12:I15)</f>
        <v>36</v>
      </c>
      <c r="J16" s="15"/>
    </row>
    <row r="17" spans="9:10" ht="15">
      <c r="I17" s="16" t="s">
        <v>23</v>
      </c>
      <c r="J17" s="17">
        <f>SUM(J13:J15)</f>
        <v>28087.5</v>
      </c>
    </row>
    <row r="18" ht="15">
      <c r="D18" t="s">
        <v>8</v>
      </c>
    </row>
    <row r="20" spans="4:5" ht="15">
      <c r="D20" s="2" t="s">
        <v>11</v>
      </c>
      <c r="E20" s="3">
        <f>I16</f>
        <v>36</v>
      </c>
    </row>
    <row r="21" spans="4:5" ht="15">
      <c r="D21" s="4" t="s">
        <v>28</v>
      </c>
      <c r="E21" s="5">
        <f>0.00017</f>
        <v>0.00017</v>
      </c>
    </row>
    <row r="22" spans="4:7" ht="15">
      <c r="D22" s="2" t="s">
        <v>17</v>
      </c>
      <c r="E22" s="3">
        <f>E21*(H13+H15)</f>
        <v>2.4467250000000007</v>
      </c>
      <c r="G22" s="6"/>
    </row>
    <row r="23" spans="4:7" ht="15">
      <c r="D23" s="9" t="s">
        <v>18</v>
      </c>
      <c r="E23" s="7">
        <v>0.0008</v>
      </c>
      <c r="G23" s="6"/>
    </row>
    <row r="24" spans="4:7" ht="15">
      <c r="D24" s="2" t="s">
        <v>16</v>
      </c>
      <c r="E24" s="3">
        <f>E23*J17</f>
        <v>22.470000000000002</v>
      </c>
      <c r="G24" s="6"/>
    </row>
    <row r="25" spans="4:7" ht="15">
      <c r="D25" s="4" t="s">
        <v>12</v>
      </c>
      <c r="E25" s="5">
        <v>0.0001</v>
      </c>
      <c r="G25" s="6"/>
    </row>
    <row r="26" spans="4:7" ht="15">
      <c r="D26" s="10" t="s">
        <v>19</v>
      </c>
      <c r="E26" s="2">
        <f>E25*J17</f>
        <v>2.8087500000000003</v>
      </c>
      <c r="G26" s="6"/>
    </row>
    <row r="27" spans="4:7" ht="15">
      <c r="D27" s="4" t="s">
        <v>13</v>
      </c>
      <c r="E27" s="8">
        <v>0.1</v>
      </c>
      <c r="G27" s="6"/>
    </row>
    <row r="28" spans="4:7" ht="15">
      <c r="D28" s="2" t="s">
        <v>20</v>
      </c>
      <c r="E28" s="3">
        <f>E27*(E20+E24)</f>
        <v>5.847</v>
      </c>
      <c r="G28" s="6"/>
    </row>
    <row r="29" spans="4:5" ht="15">
      <c r="D29" s="2" t="s">
        <v>14</v>
      </c>
      <c r="E29" s="3">
        <f>0.02*E28</f>
        <v>0.11694000000000002</v>
      </c>
    </row>
    <row r="30" spans="4:5" ht="15">
      <c r="D30" s="2" t="s">
        <v>15</v>
      </c>
      <c r="E30" s="3">
        <f>0.01*E28</f>
        <v>0.05847000000000001</v>
      </c>
    </row>
    <row r="31" spans="4:5" ht="15">
      <c r="D31" s="18" t="s">
        <v>21</v>
      </c>
      <c r="E31" s="19">
        <v>1E-06</v>
      </c>
    </row>
    <row r="32" spans="4:7" ht="15">
      <c r="D32" s="2"/>
      <c r="E32" s="2">
        <f>E31*J17</f>
        <v>0.028087499999999998</v>
      </c>
      <c r="G32" s="6"/>
    </row>
    <row r="33" spans="4:5" ht="15">
      <c r="D33" s="20" t="s">
        <v>26</v>
      </c>
      <c r="E33" s="21">
        <f>E32+E30+E29+E28+E26+E24+E22+E20</f>
        <v>69.7759725</v>
      </c>
    </row>
    <row r="34" spans="4:5" ht="18.75">
      <c r="D34" s="22" t="s">
        <v>27</v>
      </c>
      <c r="E34" s="23">
        <f>E33/2</f>
        <v>34.88798625</v>
      </c>
    </row>
    <row r="35" spans="4:6" ht="18.75">
      <c r="D35" s="25" t="s">
        <v>25</v>
      </c>
      <c r="E35" s="26">
        <f>E34/50</f>
        <v>0.6977597249999999</v>
      </c>
      <c r="F35" s="24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opportunist</dc:creator>
  <cp:keywords/>
  <dc:description/>
  <cp:lastModifiedBy>user</cp:lastModifiedBy>
  <dcterms:created xsi:type="dcterms:W3CDTF">2011-04-20T11:40:33Z</dcterms:created>
  <dcterms:modified xsi:type="dcterms:W3CDTF">2011-04-20T12:15:08Z</dcterms:modified>
  <cp:category/>
  <cp:version/>
  <cp:contentType/>
  <cp:contentStatus/>
</cp:coreProperties>
</file>