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22" i="1"/>
  <c r="D21"/>
  <c r="G30"/>
  <c r="G29"/>
  <c r="B18"/>
  <c r="B13"/>
  <c r="G19" s="1"/>
  <c r="A13"/>
  <c r="G24" s="1"/>
  <c r="C13" l="1"/>
  <c r="B22" s="1"/>
  <c r="B21"/>
  <c r="B19"/>
  <c r="B20"/>
  <c r="D18" s="1"/>
  <c r="B25"/>
  <c r="D19"/>
  <c r="D20"/>
  <c r="B24"/>
  <c r="D25" l="1"/>
  <c r="D24"/>
</calcChain>
</file>

<file path=xl/sharedStrings.xml><?xml version="1.0" encoding="utf-8"?>
<sst xmlns="http://schemas.openxmlformats.org/spreadsheetml/2006/main" count="43" uniqueCount="33">
  <si>
    <t>high</t>
  </si>
  <si>
    <t xml:space="preserve">low </t>
  </si>
  <si>
    <t>close</t>
  </si>
  <si>
    <t>trend</t>
  </si>
  <si>
    <t>open - low</t>
  </si>
  <si>
    <t>open</t>
  </si>
  <si>
    <t>open high</t>
  </si>
  <si>
    <t>STOPLOSS FORMULA</t>
  </si>
  <si>
    <t>1) SL FORMULA FOR BUY POSITION</t>
  </si>
  <si>
    <t>Buy SL</t>
  </si>
  <si>
    <t>2) SL FORMULA FOR SELL POSITION</t>
  </si>
  <si>
    <t>Sell SL</t>
  </si>
  <si>
    <t>TARGET FORMULA</t>
  </si>
  <si>
    <t>BUY TG</t>
  </si>
  <si>
    <t>SELL TG</t>
  </si>
  <si>
    <t xml:space="preserve">NOTE:- if the sl hit reverse the position SELL to BUY... </t>
  </si>
  <si>
    <t xml:space="preserve">NOTE:- if the sl hit reverse the position BUY to SELL... </t>
  </si>
  <si>
    <t>S/L</t>
  </si>
  <si>
    <t>Target</t>
  </si>
  <si>
    <t>Price</t>
  </si>
  <si>
    <t>LOT SIZE</t>
  </si>
  <si>
    <t>LOSS</t>
  </si>
  <si>
    <t>PROFIT</t>
  </si>
  <si>
    <t>NAME</t>
  </si>
  <si>
    <t>NIFTY</t>
  </si>
  <si>
    <t>IF SL HITS</t>
  </si>
  <si>
    <r>
      <t xml:space="preserve">TREND FINDING METHOD... Based on </t>
    </r>
    <r>
      <rPr>
        <b/>
        <u/>
        <sz val="14"/>
        <color rgb="FFFF0000"/>
        <rFont val="Calibri"/>
        <family val="2"/>
        <scheme val="minor"/>
      </rPr>
      <t>avinash intraday trading method</t>
    </r>
    <r>
      <rPr>
        <b/>
        <sz val="14"/>
        <color rgb="FFFF0000"/>
        <rFont val="Calibri"/>
        <family val="2"/>
        <scheme val="minor"/>
      </rPr>
      <t xml:space="preserve"> with some tweaks by me........ :)</t>
    </r>
  </si>
  <si>
    <t>frndz u can also view my strategy for futures trading at below link:</t>
  </si>
  <si>
    <t>http://www.icharts.in/forum/viewtopic.php?t=3692</t>
  </si>
  <si>
    <r>
      <t xml:space="preserve"> If the risk point is above 30 points dont trade but wait for the price to come near the stoploss and then trade- </t>
    </r>
    <r>
      <rPr>
        <b/>
        <sz val="14"/>
        <color theme="4"/>
        <rFont val="Calibri"/>
        <family val="2"/>
        <scheme val="minor"/>
      </rPr>
      <t>By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4"/>
        <color theme="4"/>
        <rFont val="Calibri"/>
        <family val="2"/>
        <scheme val="minor"/>
      </rPr>
      <t>siddharth deora</t>
    </r>
    <r>
      <rPr>
        <b/>
        <sz val="11"/>
        <color theme="4"/>
        <rFont val="Calibri"/>
        <family val="2"/>
        <scheme val="minor"/>
      </rPr>
      <t>....</t>
    </r>
  </si>
  <si>
    <t xml:space="preserve">risk points </t>
  </si>
  <si>
    <t>reward points</t>
  </si>
  <si>
    <t xml:space="preserve">U must specify the ohlc price at 9:30 am and Change the lot size as per the instrument..... 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</si>
</sst>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1" fontId="0" fillId="0" borderId="0" xfId="0" applyNumberFormat="1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1" fontId="3" fillId="0" borderId="0" xfId="0" applyNumberFormat="1" applyFont="1" applyProtection="1">
      <protection hidden="1"/>
    </xf>
    <xf numFmtId="0" fontId="3" fillId="0" borderId="0" xfId="0" applyFont="1" applyProtection="1">
      <protection hidden="1"/>
    </xf>
    <xf numFmtId="0" fontId="1" fillId="0" borderId="0" xfId="0" applyFont="1" applyProtection="1">
      <protection hidden="1"/>
    </xf>
    <xf numFmtId="0" fontId="0" fillId="0" borderId="0" xfId="0" applyProtection="1">
      <protection hidden="1"/>
    </xf>
    <xf numFmtId="1" fontId="0" fillId="0" borderId="0" xfId="0" applyNumberForma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5" fillId="0" borderId="0" xfId="0" applyFont="1"/>
    <xf numFmtId="0" fontId="6" fillId="0" borderId="0" xfId="0" applyFont="1"/>
    <xf numFmtId="0" fontId="6" fillId="0" borderId="0" xfId="0" applyFont="1" applyProtection="1">
      <protection locked="0" hidden="1"/>
    </xf>
    <xf numFmtId="0" fontId="4" fillId="0" borderId="0" xfId="0" applyFont="1" applyProtection="1">
      <protection locked="0"/>
    </xf>
    <xf numFmtId="0" fontId="0" fillId="0" borderId="4" xfId="0" applyBorder="1"/>
    <xf numFmtId="0" fontId="0" fillId="0" borderId="5" xfId="0" applyBorder="1"/>
    <xf numFmtId="0" fontId="2" fillId="0" borderId="6" xfId="0" applyFont="1" applyBorder="1"/>
    <xf numFmtId="0" fontId="0" fillId="0" borderId="0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11" fillId="0" borderId="8" xfId="1" applyBorder="1" applyAlignment="1" applyProtection="1">
      <protection locked="0"/>
    </xf>
    <xf numFmtId="0" fontId="8" fillId="0" borderId="3" xfId="0" applyFont="1" applyBorder="1" applyProtection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charts.in/forum/viewtopic.php?t=36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topLeftCell="A10" workbookViewId="0">
      <selection activeCell="L21" sqref="L21"/>
    </sheetView>
  </sheetViews>
  <sheetFormatPr defaultRowHeight="15"/>
  <cols>
    <col min="1" max="1" width="21.5703125" customWidth="1"/>
    <col min="2" max="2" width="12.28515625" customWidth="1"/>
    <col min="3" max="3" width="21.140625" customWidth="1"/>
    <col min="5" max="5" width="9.140625" customWidth="1"/>
    <col min="6" max="6" width="13.85546875" hidden="1" customWidth="1"/>
    <col min="7" max="7" width="11.7109375" hidden="1" customWidth="1"/>
    <col min="8" max="8" width="9.140625" hidden="1" customWidth="1"/>
    <col min="9" max="11" width="9.140625" customWidth="1"/>
  </cols>
  <sheetData>
    <row r="1" spans="1:7" ht="18.75">
      <c r="A1" s="5" t="s">
        <v>5</v>
      </c>
      <c r="B1" s="15">
        <v>4985</v>
      </c>
    </row>
    <row r="2" spans="1:7" ht="18.75">
      <c r="A2" s="5" t="s">
        <v>0</v>
      </c>
      <c r="B2" s="15">
        <v>4992</v>
      </c>
    </row>
    <row r="3" spans="1:7" ht="18.75">
      <c r="A3" s="5" t="s">
        <v>1</v>
      </c>
      <c r="B3" s="15">
        <v>4979.1000000000004</v>
      </c>
    </row>
    <row r="4" spans="1:7" ht="18.75">
      <c r="A4" s="5" t="s">
        <v>2</v>
      </c>
      <c r="B4" s="15">
        <v>4986.8</v>
      </c>
    </row>
    <row r="5" spans="1:7">
      <c r="A5" s="2" t="s">
        <v>32</v>
      </c>
    </row>
    <row r="6" spans="1:7" ht="19.5" thickBot="1">
      <c r="A6" s="2" t="s">
        <v>29</v>
      </c>
    </row>
    <row r="7" spans="1:7">
      <c r="A7" s="24" t="s">
        <v>27</v>
      </c>
      <c r="B7" s="16"/>
      <c r="C7" s="16"/>
      <c r="D7" s="17"/>
    </row>
    <row r="8" spans="1:7">
      <c r="A8" s="18"/>
      <c r="B8" s="19"/>
      <c r="C8" s="19"/>
      <c r="D8" s="20"/>
    </row>
    <row r="9" spans="1:7" ht="15.75" thickBot="1">
      <c r="A9" s="23" t="s">
        <v>28</v>
      </c>
      <c r="B9" s="21"/>
      <c r="C9" s="21"/>
      <c r="D9" s="22"/>
    </row>
    <row r="10" spans="1:7">
      <c r="A10" s="2"/>
    </row>
    <row r="11" spans="1:7" ht="18.75">
      <c r="A11" s="3" t="s">
        <v>26</v>
      </c>
    </row>
    <row r="12" spans="1:7" ht="15.75">
      <c r="A12" s="12" t="s">
        <v>4</v>
      </c>
      <c r="B12" s="12" t="s">
        <v>6</v>
      </c>
      <c r="C12" s="12" t="s">
        <v>3</v>
      </c>
    </row>
    <row r="13" spans="1:7" ht="18.75">
      <c r="A13" s="11">
        <f>ABS(B1-B3)</f>
        <v>5.8999999999996362</v>
      </c>
      <c r="B13" s="11">
        <f>ABS(B1-B2)</f>
        <v>7</v>
      </c>
      <c r="C13" s="7" t="str">
        <f>IF(A13&gt;B13,"Intraday downtrend","Intraday uptrend")</f>
        <v>Intraday uptrend</v>
      </c>
    </row>
    <row r="15" spans="1:7" ht="15.75" thickBot="1">
      <c r="F15" s="8" t="s">
        <v>7</v>
      </c>
      <c r="G15" s="9"/>
    </row>
    <row r="16" spans="1:7" ht="19.5" thickBot="1">
      <c r="C16" s="25" t="s">
        <v>25</v>
      </c>
      <c r="D16" s="26"/>
      <c r="F16" s="8"/>
      <c r="G16" s="9"/>
    </row>
    <row r="17" spans="1:12" ht="18.75">
      <c r="A17" s="3" t="s">
        <v>23</v>
      </c>
      <c r="B17" s="13" t="s">
        <v>24</v>
      </c>
      <c r="C17" s="3" t="s">
        <v>23</v>
      </c>
      <c r="D17" s="13" t="s">
        <v>24</v>
      </c>
      <c r="F17" s="8" t="s">
        <v>8</v>
      </c>
      <c r="G17" s="9"/>
    </row>
    <row r="18" spans="1:12" ht="18.75">
      <c r="A18" s="3" t="s">
        <v>19</v>
      </c>
      <c r="B18" s="6">
        <f>B4</f>
        <v>4986.8</v>
      </c>
      <c r="C18" s="3" t="s">
        <v>19</v>
      </c>
      <c r="D18" s="6">
        <f>B20</f>
        <v>4978.8</v>
      </c>
      <c r="F18" s="9"/>
      <c r="G18" s="9"/>
    </row>
    <row r="19" spans="1:12" ht="18.75">
      <c r="A19" s="3" t="s">
        <v>18</v>
      </c>
      <c r="B19" s="6">
        <f>IF(C13="intraday downtrend",G30,IF(C13="intraday uptrend",G29))</f>
        <v>5024.201</v>
      </c>
      <c r="C19" s="3" t="s">
        <v>18</v>
      </c>
      <c r="D19" s="6">
        <f>IF(C13="intraday UPTREND",G30,IF(C13="intraday DOWNTREND",G29))</f>
        <v>4949.3990000000003</v>
      </c>
      <c r="F19" s="9" t="s">
        <v>9</v>
      </c>
      <c r="G19" s="10">
        <f>(B4-(B13)-1)</f>
        <v>4978.8</v>
      </c>
    </row>
    <row r="20" spans="1:12" ht="18.75">
      <c r="A20" s="3" t="s">
        <v>17</v>
      </c>
      <c r="B20" s="6">
        <f>IF(C13="intraday downtrend",G24,IF(C13="intraday uptrend",G19))</f>
        <v>4978.8</v>
      </c>
      <c r="C20" s="3" t="s">
        <v>17</v>
      </c>
      <c r="D20" s="6">
        <f>IF(C13="intraday uptrend",G24,IF(C13="intraday downtrend",G19))</f>
        <v>4993.7</v>
      </c>
      <c r="F20" s="9" t="s">
        <v>16</v>
      </c>
      <c r="G20" s="9"/>
    </row>
    <row r="21" spans="1:12" ht="18.75">
      <c r="A21" s="3" t="s">
        <v>30</v>
      </c>
      <c r="B21" s="6">
        <f>IF(B4="",0,IF(C13="intraday downtrend",(G24-B4),IF(C13="intraday uptrend",(B4-G19))))</f>
        <v>8</v>
      </c>
      <c r="C21" s="3" t="s">
        <v>30</v>
      </c>
      <c r="D21" s="6">
        <f>ABS(D18-D20)</f>
        <v>14.899999999999636</v>
      </c>
      <c r="F21" s="9"/>
      <c r="G21" s="9"/>
    </row>
    <row r="22" spans="1:12" ht="18.75">
      <c r="A22" s="3" t="s">
        <v>31</v>
      </c>
      <c r="B22" s="6">
        <f>IF(B4="",0,IF(C13="intraday downtrend",(B4-G30),IF(C13="intraday uptrend",(G29-B4))))</f>
        <v>37.40099999999984</v>
      </c>
      <c r="C22" s="3" t="s">
        <v>31</v>
      </c>
      <c r="D22" s="6">
        <f>ABS(D18-D19)</f>
        <v>29.40099999999984</v>
      </c>
      <c r="F22" s="8" t="s">
        <v>10</v>
      </c>
      <c r="G22" s="9"/>
      <c r="L22" s="1"/>
    </row>
    <row r="23" spans="1:12" ht="18.75">
      <c r="A23" s="3" t="s">
        <v>20</v>
      </c>
      <c r="B23" s="14">
        <v>50</v>
      </c>
      <c r="C23" s="3" t="s">
        <v>20</v>
      </c>
      <c r="D23" s="14">
        <v>50</v>
      </c>
      <c r="F23" s="9"/>
      <c r="G23" s="9"/>
    </row>
    <row r="24" spans="1:12" ht="18.75">
      <c r="A24" s="3" t="s">
        <v>21</v>
      </c>
      <c r="B24" s="7">
        <f>B23*B21</f>
        <v>400</v>
      </c>
      <c r="C24" s="3" t="s">
        <v>21</v>
      </c>
      <c r="D24" s="7">
        <f>D23*D21</f>
        <v>744.99999999998181</v>
      </c>
      <c r="F24" s="9" t="s">
        <v>11</v>
      </c>
      <c r="G24" s="10">
        <f>B4+(A13)+1</f>
        <v>4993.7</v>
      </c>
    </row>
    <row r="25" spans="1:12" ht="18.75">
      <c r="A25" s="3" t="s">
        <v>22</v>
      </c>
      <c r="B25" s="7">
        <f>B23*B22</f>
        <v>1870.049999999992</v>
      </c>
      <c r="C25" s="3" t="s">
        <v>22</v>
      </c>
      <c r="D25" s="7">
        <f>D23*D22</f>
        <v>1470.049999999992</v>
      </c>
      <c r="F25" s="9" t="s">
        <v>15</v>
      </c>
      <c r="G25" s="9"/>
    </row>
    <row r="26" spans="1:12">
      <c r="F26" s="9"/>
      <c r="G26" s="9"/>
    </row>
    <row r="27" spans="1:12">
      <c r="F27" s="8" t="s">
        <v>12</v>
      </c>
      <c r="G27" s="9"/>
    </row>
    <row r="28" spans="1:12">
      <c r="F28" s="9"/>
      <c r="G28" s="9"/>
    </row>
    <row r="29" spans="1:12">
      <c r="F29" s="9" t="s">
        <v>13</v>
      </c>
      <c r="G29" s="10">
        <f>B4+(B4*0.75/100)</f>
        <v>5024.201</v>
      </c>
    </row>
    <row r="30" spans="1:12">
      <c r="F30" s="9" t="s">
        <v>14</v>
      </c>
      <c r="G30" s="10">
        <f>B4-(B4*0.75/100)</f>
        <v>4949.3990000000003</v>
      </c>
    </row>
    <row r="33" spans="6:7">
      <c r="F33" s="4"/>
      <c r="G33" s="4"/>
    </row>
  </sheetData>
  <sheetProtection password="C75D" sheet="1" objects="1" scenarios="1"/>
  <mergeCells count="1">
    <mergeCell ref="C16:D16"/>
  </mergeCells>
  <hyperlinks>
    <hyperlink ref="A9" r:id="rId1"/>
  </hyperlinks>
  <pageMargins left="0.7" right="0.7" top="0.75" bottom="0.75" header="0.3" footer="0.3"/>
  <pageSetup paperSize="9" orientation="portrait" horizontalDpi="300" verticalDpi="0" copies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sid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</dc:creator>
  <cp:lastModifiedBy>SID</cp:lastModifiedBy>
  <dcterms:created xsi:type="dcterms:W3CDTF">2011-09-18T10:02:12Z</dcterms:created>
  <dcterms:modified xsi:type="dcterms:W3CDTF">2011-09-18T12:01:30Z</dcterms:modified>
</cp:coreProperties>
</file>